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Finance\Enw-core-finance\FINANCIAL CONTROL\Business Plan Commitment Reporting\2024-25\Annual Report\To be uploaded\"/>
    </mc:Choice>
  </mc:AlternateContent>
  <xr:revisionPtr revIDLastSave="0" documentId="8_{569170AB-C30B-45B6-B2E6-D9D59D4C03E9}" xr6:coauthVersionLast="47" xr6:coauthVersionMax="47" xr10:uidLastSave="{00000000-0000-0000-0000-000000000000}"/>
  <bookViews>
    <workbookView xWindow="-110" yWindow="-110" windowWidth="19420" windowHeight="10420" xr2:uid="{862B78CE-8311-4D7B-AB12-E180BD92E326}"/>
  </bookViews>
  <sheets>
    <sheet name="SI1 - Performance Summary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8" i="1" l="1"/>
  <c r="P38" i="1"/>
  <c r="O38" i="1"/>
  <c r="N38" i="1"/>
  <c r="M38" i="1"/>
  <c r="S38" i="1" s="1"/>
  <c r="S37" i="1"/>
  <c r="S36" i="1"/>
  <c r="Q33" i="1"/>
  <c r="P33" i="1"/>
  <c r="O33" i="1"/>
  <c r="N33" i="1"/>
  <c r="M33" i="1"/>
  <c r="Q32" i="1"/>
  <c r="P32" i="1"/>
  <c r="O32" i="1"/>
  <c r="N32" i="1"/>
  <c r="M32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P19" i="1"/>
  <c r="M19" i="1"/>
  <c r="S18" i="1"/>
  <c r="Q19" i="1"/>
  <c r="S17" i="1"/>
  <c r="S19" i="1" s="1"/>
  <c r="N17" i="1"/>
  <c r="N19" i="1" s="1"/>
  <c r="M17" i="1"/>
  <c r="N14" i="1"/>
  <c r="M14" i="1"/>
  <c r="L14" i="1"/>
  <c r="K14" i="1"/>
  <c r="J14" i="1"/>
  <c r="I14" i="1"/>
  <c r="H14" i="1"/>
  <c r="G14" i="1"/>
  <c r="F14" i="1"/>
  <c r="E14" i="1"/>
  <c r="N13" i="1"/>
  <c r="M13" i="1"/>
  <c r="L13" i="1"/>
  <c r="L12" i="1" s="1"/>
  <c r="K13" i="1"/>
  <c r="K12" i="1" s="1"/>
  <c r="J13" i="1"/>
  <c r="I13" i="1"/>
  <c r="I12" i="1" s="1"/>
  <c r="H13" i="1"/>
  <c r="G13" i="1"/>
  <c r="F13" i="1"/>
  <c r="E13" i="1"/>
  <c r="N12" i="1"/>
  <c r="M12" i="1"/>
  <c r="J12" i="1"/>
  <c r="H12" i="1"/>
  <c r="G12" i="1"/>
  <c r="F12" i="1"/>
  <c r="E12" i="1"/>
  <c r="N11" i="1"/>
  <c r="M11" i="1"/>
  <c r="L11" i="1"/>
  <c r="K11" i="1"/>
  <c r="J11" i="1"/>
  <c r="I11" i="1"/>
  <c r="H11" i="1"/>
  <c r="G11" i="1"/>
  <c r="F11" i="1"/>
  <c r="E11" i="1"/>
  <c r="Q8" i="1"/>
  <c r="P8" i="1"/>
  <c r="O8" i="1"/>
  <c r="N8" i="1"/>
  <c r="M8" i="1"/>
  <c r="L8" i="1"/>
  <c r="K8" i="1"/>
  <c r="J8" i="1"/>
  <c r="I8" i="1"/>
  <c r="H8" i="1"/>
  <c r="G8" i="1"/>
  <c r="F8" i="1"/>
  <c r="E8" i="1"/>
  <c r="A3" i="1" a="1"/>
  <c r="A3" i="1" s="1"/>
  <c r="A2" i="1"/>
  <c r="O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<sst xmlns="http://schemas.openxmlformats.org/spreadsheetml/2006/main" count="52" uniqueCount="37">
  <si>
    <t>RIIO-ED2</t>
  </si>
  <si>
    <t>RIIO-ED1</t>
  </si>
  <si>
    <t>Total</t>
  </si>
  <si>
    <t>Number of Customers</t>
  </si>
  <si>
    <t>Units</t>
  </si>
  <si>
    <t>No. of customers on DNOs network</t>
  </si>
  <si>
    <t>#</t>
  </si>
  <si>
    <t>Network Length</t>
  </si>
  <si>
    <t>Overhead lines</t>
  </si>
  <si>
    <t>km</t>
  </si>
  <si>
    <t>Underground cables</t>
  </si>
  <si>
    <t>Other (Subsea cables)</t>
  </si>
  <si>
    <t>Total DNO Network Length</t>
  </si>
  <si>
    <t>Total Expenditure (TOTEX)</t>
  </si>
  <si>
    <t>Total Expenditure (20/21 prices)</t>
  </si>
  <si>
    <t>£m 20/21 prices</t>
  </si>
  <si>
    <t>Total Allowance (20/21 prices)</t>
  </si>
  <si>
    <t>% of Allowed</t>
  </si>
  <si>
    <t>%</t>
  </si>
  <si>
    <t>Quality of Service (unplanned and unweighted)</t>
  </si>
  <si>
    <t>Customers Interrupted (including exceptional events)</t>
  </si>
  <si>
    <t>CI</t>
  </si>
  <si>
    <t>Customers Minutes Lost (including exceptional events)</t>
  </si>
  <si>
    <t>CML</t>
  </si>
  <si>
    <t>Customers Interrupted (excluding exceptional events)</t>
  </si>
  <si>
    <t>Customers Minutes Lost (excluding exceptional events)</t>
  </si>
  <si>
    <t>Domestic Aggregated Tariff</t>
  </si>
  <si>
    <t>Tariff Charge</t>
  </si>
  <si>
    <t>£ 20/21 prices</t>
  </si>
  <si>
    <t>£ nominal prices</t>
  </si>
  <si>
    <t>Connections</t>
  </si>
  <si>
    <t>Average Time to quote (LVSSA)</t>
  </si>
  <si>
    <t>Days</t>
  </si>
  <si>
    <t>Average Time to connect (LVSSA)</t>
  </si>
  <si>
    <t>Completed Connections in Regulatory Year</t>
  </si>
  <si>
    <t>Completed connections in regulatory year - metered</t>
  </si>
  <si>
    <t>Completed connections in regulatory year - unmetered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</si>
</sst>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%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CCFFFF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/>
    </xf>
    <xf numFmtId="0" fontId="0" fillId="2" borderId="0" xfId="0" applyFill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64" fontId="0" fillId="3" borderId="2" xfId="0" applyNumberForma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2" fillId="4" borderId="4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2" fillId="4" borderId="8" xfId="0" applyFont="1" applyFill="1" applyBorder="1" applyAlignment="1">
      <alignment vertical="center"/>
    </xf>
    <xf numFmtId="0" fontId="2" fillId="4" borderId="9" xfId="0" applyFont="1" applyFill="1" applyBorder="1" applyAlignment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164" fontId="0" fillId="3" borderId="4" xfId="0" applyNumberFormat="1" applyFill="1" applyBorder="1" applyAlignment="1">
      <alignment vertical="center"/>
    </xf>
    <xf numFmtId="0" fontId="2" fillId="4" borderId="12" xfId="0" applyFont="1" applyFill="1" applyBorder="1" applyAlignment="1">
      <alignment vertical="center"/>
    </xf>
    <xf numFmtId="164" fontId="2" fillId="5" borderId="2" xfId="0" applyNumberFormat="1" applyFont="1" applyFill="1" applyBorder="1" applyAlignment="1">
      <alignment vertical="center"/>
    </xf>
    <xf numFmtId="0" fontId="2" fillId="4" borderId="0" xfId="0" applyFont="1" applyFill="1" applyAlignment="1">
      <alignment vertical="center"/>
    </xf>
    <xf numFmtId="164" fontId="0" fillId="6" borderId="4" xfId="1" applyFont="1" applyFill="1" applyBorder="1" applyAlignment="1">
      <alignment vertical="center"/>
    </xf>
    <xf numFmtId="164" fontId="0" fillId="6" borderId="2" xfId="1" applyFont="1" applyFill="1" applyBorder="1" applyAlignment="1">
      <alignment vertical="center"/>
    </xf>
    <xf numFmtId="0" fontId="2" fillId="4" borderId="13" xfId="0" applyFont="1" applyFill="1" applyBorder="1" applyAlignment="1">
      <alignment vertical="center"/>
    </xf>
    <xf numFmtId="0" fontId="2" fillId="4" borderId="14" xfId="0" applyFont="1" applyFill="1" applyBorder="1" applyAlignment="1">
      <alignment vertical="center"/>
    </xf>
    <xf numFmtId="165" fontId="2" fillId="5" borderId="4" xfId="2" applyNumberFormat="1" applyFont="1" applyFill="1" applyBorder="1" applyAlignment="1">
      <alignment vertical="center"/>
    </xf>
    <xf numFmtId="165" fontId="2" fillId="5" borderId="2" xfId="2" applyNumberFormat="1" applyFont="1" applyFill="1" applyBorder="1" applyAlignment="1">
      <alignment vertical="center"/>
    </xf>
    <xf numFmtId="0" fontId="2" fillId="4" borderId="15" xfId="0" applyFont="1" applyFill="1" applyBorder="1" applyAlignment="1">
      <alignment vertical="center"/>
    </xf>
    <xf numFmtId="164" fontId="2" fillId="5" borderId="2" xfId="1" applyFont="1" applyFill="1" applyBorder="1" applyAlignment="1">
      <alignment vertical="center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Finance\Regulations\regulations\2425%20RRP\2025%20CVR%20Ofgem%20submission\ENWL%20CVR-Reporting-Pack-v2.0_2025.xlsx" TargetMode="External"/><Relationship Id="rId1" Type="http://schemas.openxmlformats.org/officeDocument/2006/relationships/externalLinkPath" Target="/Finance/Regulations/regulations/2425%20RRP/2025%20CVR%20Ofgem%20submission/ENWL%20CVR-Reporting-Pack-v2.0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 Sheet"/>
      <sheetName val="TEMPLATE"/>
      <sheetName val="Navigation"/>
      <sheetName val="Changes Log"/>
      <sheetName val="Data Change Log"/>
      <sheetName val="Check Sheet"/>
      <sheetName val="PCFM Interface"/>
      <sheetName val="T1 - PCFM Totex Inputs 20-21"/>
      <sheetName val="T2 - PCFM Actual Totex"/>
      <sheetName val="T3 - PCFM Forecast Totex"/>
      <sheetName val="T4 - PCFM Cap Rate 2 Totex"/>
      <sheetName val="T5 - Forecasts C1"/>
      <sheetName val="T6 - Forecast Totex"/>
      <sheetName val="R1 - PCDs"/>
      <sheetName val="R2 - UIOLI"/>
      <sheetName val="R3 - Re-openers"/>
      <sheetName val="R4 - Volume Drivers and Other"/>
      <sheetName val="R5 - ODI"/>
      <sheetName val="R5a - ODI Link Table"/>
      <sheetName val="R6 - PT"/>
      <sheetName val="R7 - ORA"/>
      <sheetName val="I3 - Licence Values"/>
      <sheetName val="I5 - Theft Recovery"/>
      <sheetName val="I6  - Inflation"/>
      <sheetName val="SI1 - Performance Summary"/>
      <sheetName val="S1 - Summary of C1s"/>
      <sheetName val="S2 - Summary of C1s (Real)"/>
      <sheetName val="S3 - C1 Movements (Real)"/>
      <sheetName val="C1 - Cost Matrix ED1"/>
      <sheetName val="C1 - Cost Matrix ED2"/>
      <sheetName val="C1 - Cost Matrix 2016"/>
      <sheetName val="C1 - Cost Matrix 2017"/>
      <sheetName val="C1 - Cost Matrix 2018"/>
      <sheetName val="C1 - Cost Matrix 2019"/>
      <sheetName val="C1 - Cost Matrix 2020"/>
      <sheetName val="C1 - Cost Matrix 2021"/>
      <sheetName val="C1 - Cost Matrix 2022"/>
      <sheetName val="C1 - Cost Matrix 2023"/>
      <sheetName val="C1 - Cost Matrix 2024"/>
      <sheetName val="C1 - Cost Matrix 2025"/>
      <sheetName val="C1 - Cost Matrix 2026"/>
      <sheetName val="C1 - Cost Matrix 2027"/>
      <sheetName val="C1 - Cost Matrix 2028"/>
      <sheetName val="C2 - Connections Inside PC"/>
      <sheetName val="CV1 - Primary Reinforcement"/>
      <sheetName val="CV2 - Secondary Reinforcement"/>
      <sheetName val="CV2a - Off Gas Grid PCD"/>
      <sheetName val="CV3 - Fault Level Reinforcement"/>
      <sheetName val="CV4 - NTCC"/>
      <sheetName val="CV5 - Diversions"/>
      <sheetName val="CV6 - Diversions Rail Elec"/>
      <sheetName val="CV7 - Asset Replacement"/>
      <sheetName val="CV7a - Asset Repl NARM"/>
      <sheetName val="CV7b - Asset Repl Non NARM"/>
      <sheetName val="CV7c - Asset Repl Civils Driven"/>
      <sheetName val="CV8 - Refurbishment Non NARM"/>
      <sheetName val="CV9 - Refurbishment NARM"/>
      <sheetName val="CV10 - Civil Works Cond Driv"/>
      <sheetName val="CV11 - Op IT &amp; Telecoms"/>
      <sheetName val="CV12 - ESR"/>
      <sheetName val="CV13 - BT21CN"/>
      <sheetName val="CV14 - Legal &amp; Safety"/>
      <sheetName val="CV15 - QoS &amp; North of Scotland"/>
      <sheetName val="CV16 - Flood Mitigation"/>
      <sheetName val="C3 - Physical Security"/>
      <sheetName val="CV17 - RLMs"/>
      <sheetName val="CV18 - OH Clearances"/>
      <sheetName val="CV19 - WSC"/>
      <sheetName val="CV20 - Visual Amenity"/>
      <sheetName val="CV21 - Losses"/>
      <sheetName val="CV22 - Environmental Reporting"/>
      <sheetName val="C4 - IT&amp;T (Non-Op)"/>
      <sheetName val="C5 - Property (Non-Op)"/>
      <sheetName val="C6 - V&amp;T (Non-Op)"/>
      <sheetName val="C7 - STEPM (Non-Op)"/>
      <sheetName val="CV23 - HVP DR5 &amp; ED1"/>
      <sheetName val="CV24 - HVP ED2"/>
      <sheetName val="CV26 - Faults"/>
      <sheetName val="CV27 - Severe Weather 1 in 20"/>
      <sheetName val="CV28 - ONIs"/>
      <sheetName val="CV29 - Tree Cutting"/>
      <sheetName val="CV30 - Inspections"/>
      <sheetName val="CV31 - Repairs &amp; Maintenance"/>
      <sheetName val="CV32 - Dismantlement"/>
      <sheetName val="C8 - Remote Generation Opex"/>
      <sheetName val="CV33 - Substation Electricity"/>
      <sheetName val="CV34 - Smart Meter Intv DNO"/>
      <sheetName val="CV35 - Op Training (CAI)"/>
      <sheetName val="C9 - Core CAI"/>
      <sheetName val="C10 - Wayleaves (CAI)"/>
      <sheetName val="C11 - V&amp;T (CAI)"/>
      <sheetName val="C12 - Core Business Support"/>
      <sheetName val="C13 - IT&amp;T (BS)"/>
      <sheetName val="C14 - Property Mgt (BS)"/>
      <sheetName val="C15a - Atypicals Inside Totex"/>
      <sheetName val="C15b - Atypicals Excluded Totex"/>
      <sheetName val="C15c - Atypicals Non PC"/>
      <sheetName val="CV36 - NIA"/>
      <sheetName val="CV37 - NIC"/>
      <sheetName val="CV38 - LCN Fund"/>
      <sheetName val="CV40 - SIF"/>
      <sheetName val="C25 - Shetland"/>
      <sheetName val="CV42 - West Coast of Cumbria"/>
      <sheetName val="CV43 - Smart Street"/>
      <sheetName val="CV44 - Storm Arwen PCD"/>
      <sheetName val="C26 - Cyber Resilience"/>
      <sheetName val="CV39 - DRS"/>
      <sheetName val="C16 - Smart Meter Outside PC"/>
      <sheetName val="C17 - Legacy Meters"/>
      <sheetName val="C18 - De Minimis"/>
      <sheetName val="C19 - Other Consented Activity"/>
      <sheetName val="C20 - Connections Outside PC"/>
      <sheetName val="C21 - Out of Area Networks"/>
      <sheetName val="C22 - Pass Through"/>
      <sheetName val="C23 - Other NABC"/>
      <sheetName val="C24 - Related Party Margin"/>
      <sheetName val="AP1 - Age Profile"/>
      <sheetName val="V1 - Total Asset Movements"/>
      <sheetName val="V2 - Cleansing"/>
      <sheetName val="V3 - Connections"/>
      <sheetName val="V4 - Other Asset Movements"/>
      <sheetName val="V5 - Volume Matrix 2016"/>
      <sheetName val="V5 - Volume Matrix 2017"/>
      <sheetName val="V5 - Volume Matrix 2018"/>
      <sheetName val="V5 - Volume Matrix 2019"/>
      <sheetName val="V5 - Volume Matrix 2020"/>
      <sheetName val="V5 - Volume Matrix 2021"/>
      <sheetName val="V5 - Volume Matrix 2022"/>
      <sheetName val="V5 - Volume Matrix 2023"/>
      <sheetName val="V5 - Volume Matrix 2024"/>
      <sheetName val="V5 - Volume Matrix 2025"/>
      <sheetName val="V5 - Volume Matrix 2026"/>
      <sheetName val="V5 - Volume Matrix 2027"/>
      <sheetName val="V5 - Volume Matrix 2028"/>
      <sheetName val="M1 - Flood Mitigation (Site)"/>
      <sheetName val="M2 - ED2 WSC Projects"/>
      <sheetName val="M3 - ED1 WSC Projects"/>
      <sheetName val="M4 - Vulnerability Deliverables"/>
      <sheetName val="M6 - SRVD &amp; LVSVD"/>
      <sheetName val="M7 - SRVD Flexibility"/>
      <sheetName val="M9 - Streetworks"/>
      <sheetName val="M11a - Subsea Cable (Proactive)"/>
      <sheetName val="M11b - Subsea Cable (Reactive)"/>
      <sheetName val="M12 - West Coast of Cumbria"/>
      <sheetName val="M14 - Drivers"/>
      <sheetName val="M15 - MEAV"/>
      <sheetName val="M18 - FTE"/>
      <sheetName val="M19 - DSO"/>
      <sheetName val="M20 - LCT"/>
      <sheetName val="M29 - D&amp;D"/>
      <sheetName val="M31 - Dig, Fix &amp; Go (ENWL)"/>
    </sheetNames>
    <sheetDataSet>
      <sheetData sheetId="0">
        <row r="13">
          <cell r="E13" t="str">
            <v>ENWL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5">
          <cell r="G35">
            <v>280.59293726594012</v>
          </cell>
          <cell r="H35">
            <v>341.79728091768419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5">
          <cell r="E35">
            <v>2.2211776348342407</v>
          </cell>
          <cell r="F35">
            <v>1.6374407582938388</v>
          </cell>
          <cell r="G35">
            <v>0</v>
          </cell>
          <cell r="H35">
            <v>0</v>
          </cell>
          <cell r="I35">
            <v>0</v>
          </cell>
        </row>
        <row r="75">
          <cell r="E75">
            <v>25.044559585492227</v>
          </cell>
          <cell r="F75">
            <v>19.196129032258064</v>
          </cell>
          <cell r="G75">
            <v>0</v>
          </cell>
          <cell r="H75">
            <v>0</v>
          </cell>
          <cell r="I75">
            <v>0</v>
          </cell>
        </row>
      </sheetData>
      <sheetData sheetId="18"/>
      <sheetData sheetId="19"/>
      <sheetData sheetId="20"/>
      <sheetData sheetId="21"/>
      <sheetData sheetId="22"/>
      <sheetData sheetId="23">
        <row r="4">
          <cell r="K4">
            <v>2016</v>
          </cell>
          <cell r="L4">
            <v>2017</v>
          </cell>
          <cell r="M4">
            <v>2018</v>
          </cell>
          <cell r="N4">
            <v>2019</v>
          </cell>
          <cell r="O4">
            <v>2020</v>
          </cell>
          <cell r="P4">
            <v>2021</v>
          </cell>
          <cell r="Q4">
            <v>2022</v>
          </cell>
          <cell r="R4">
            <v>2023</v>
          </cell>
          <cell r="S4">
            <v>2024</v>
          </cell>
          <cell r="T4">
            <v>2025</v>
          </cell>
          <cell r="U4">
            <v>2026</v>
          </cell>
          <cell r="V4">
            <v>2027</v>
          </cell>
          <cell r="W4">
            <v>2028</v>
          </cell>
        </row>
        <row r="5">
          <cell r="K5" t="str">
            <v>£m</v>
          </cell>
          <cell r="L5" t="str">
            <v>£m</v>
          </cell>
          <cell r="M5" t="str">
            <v>£m</v>
          </cell>
          <cell r="N5" t="str">
            <v>£m</v>
          </cell>
          <cell r="O5" t="str">
            <v>£m</v>
          </cell>
          <cell r="P5" t="str">
            <v>£m</v>
          </cell>
          <cell r="Q5" t="str">
            <v>£m</v>
          </cell>
          <cell r="R5" t="str">
            <v>£m</v>
          </cell>
          <cell r="S5" t="str">
            <v>£m</v>
          </cell>
          <cell r="T5" t="str">
            <v>£m</v>
          </cell>
          <cell r="U5" t="str">
            <v>£m</v>
          </cell>
          <cell r="V5" t="str">
            <v>£m</v>
          </cell>
          <cell r="W5" t="str">
            <v>£m</v>
          </cell>
        </row>
        <row r="7">
          <cell r="K7">
            <v>259.43333333333334</v>
          </cell>
          <cell r="L7">
            <v>264.99166666666673</v>
          </cell>
          <cell r="M7">
            <v>274.90833333333336</v>
          </cell>
          <cell r="N7">
            <v>283.30833333333334</v>
          </cell>
          <cell r="O7">
            <v>290.64166666666665</v>
          </cell>
          <cell r="P7">
            <v>294.16666666666669</v>
          </cell>
          <cell r="Q7">
            <v>311.1583333333333</v>
          </cell>
          <cell r="R7">
            <v>351.2166666666667</v>
          </cell>
          <cell r="S7">
            <v>376.71650221738128</v>
          </cell>
          <cell r="T7">
            <v>388.82731892752673</v>
          </cell>
          <cell r="U7">
            <v>0</v>
          </cell>
          <cell r="V7">
            <v>0</v>
          </cell>
          <cell r="W7">
            <v>0</v>
          </cell>
        </row>
        <row r="8">
          <cell r="K8">
            <v>1.1338815366825132</v>
          </cell>
          <cell r="L8">
            <v>1.110097801817667</v>
          </cell>
          <cell r="M8">
            <v>1.0700536542483858</v>
          </cell>
          <cell r="N8">
            <v>1.0383269111980469</v>
          </cell>
          <cell r="O8">
            <v>1.0121283367262093</v>
          </cell>
          <cell r="P8">
            <v>1</v>
          </cell>
          <cell r="Q8">
            <v>0.94539221725273859</v>
          </cell>
          <cell r="R8">
            <v>0.83756465619513121</v>
          </cell>
          <cell r="S8">
            <v>0.78087013692041596</v>
          </cell>
          <cell r="T8">
            <v>0.75654835024978329</v>
          </cell>
          <cell r="U8">
            <v>0</v>
          </cell>
          <cell r="V8">
            <v>0</v>
          </cell>
          <cell r="W8">
            <v>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>
        <row r="28">
          <cell r="A28" t="str">
            <v>Overhead Pole Line</v>
          </cell>
          <cell r="D28" t="str">
            <v>km</v>
          </cell>
          <cell r="BB28">
            <v>2210.1849999999999</v>
          </cell>
          <cell r="BC28">
            <v>2172.0151063335297</v>
          </cell>
          <cell r="BD28">
            <v>2164.9466585363602</v>
          </cell>
          <cell r="BE28">
            <v>2154.7530000000002</v>
          </cell>
          <cell r="BF28">
            <v>2124.6750000000002</v>
          </cell>
          <cell r="BG28">
            <v>2104.9520000000002</v>
          </cell>
          <cell r="BH28">
            <v>2104.8256849260783</v>
          </cell>
          <cell r="BI28">
            <v>2123.0514261562134</v>
          </cell>
          <cell r="BJ28">
            <v>2131.6949164032403</v>
          </cell>
          <cell r="BK28">
            <v>2072.4452304275401</v>
          </cell>
        </row>
        <row r="29">
          <cell r="A29" t="str">
            <v>Overhead Pole Line</v>
          </cell>
          <cell r="D29" t="str">
            <v>Each</v>
          </cell>
          <cell r="BB29">
            <v>99175</v>
          </cell>
          <cell r="BC29">
            <v>99325</v>
          </cell>
          <cell r="BD29">
            <v>99500</v>
          </cell>
          <cell r="BE29">
            <v>102792</v>
          </cell>
          <cell r="BF29">
            <v>107393</v>
          </cell>
          <cell r="BG29">
            <v>107228</v>
          </cell>
          <cell r="BH29">
            <v>107212</v>
          </cell>
          <cell r="BI29">
            <v>107459</v>
          </cell>
          <cell r="BJ29">
            <v>107657</v>
          </cell>
          <cell r="BK29">
            <v>107888</v>
          </cell>
        </row>
        <row r="30">
          <cell r="A30" t="str">
            <v>Overhead Pole Line</v>
          </cell>
          <cell r="D30" t="str">
            <v>Each</v>
          </cell>
          <cell r="BB30">
            <v>55709</v>
          </cell>
          <cell r="BC30">
            <v>55240</v>
          </cell>
          <cell r="BD30">
            <v>54726</v>
          </cell>
          <cell r="BE30">
            <v>53881</v>
          </cell>
          <cell r="BF30">
            <v>53770</v>
          </cell>
          <cell r="BG30">
            <v>53623</v>
          </cell>
          <cell r="BH30">
            <v>53508</v>
          </cell>
          <cell r="BI30">
            <v>53358</v>
          </cell>
          <cell r="BJ30">
            <v>53218</v>
          </cell>
          <cell r="BK30">
            <v>53020</v>
          </cell>
        </row>
        <row r="31">
          <cell r="A31" t="str">
            <v>Cable</v>
          </cell>
          <cell r="D31" t="str">
            <v>km</v>
          </cell>
          <cell r="BB31">
            <v>4588.5354469438489</v>
          </cell>
          <cell r="BC31">
            <v>4544.4770367410256</v>
          </cell>
          <cell r="BD31">
            <v>4564.5726759371883</v>
          </cell>
          <cell r="BE31">
            <v>4552.8370833367999</v>
          </cell>
          <cell r="BF31">
            <v>4542.6551330274069</v>
          </cell>
          <cell r="BG31">
            <v>4517.1938110471201</v>
          </cell>
          <cell r="BH31">
            <v>4523.1500126046585</v>
          </cell>
          <cell r="BI31">
            <v>4745.2760505871775</v>
          </cell>
          <cell r="BJ31">
            <v>4793.7930047632035</v>
          </cell>
          <cell r="BK31">
            <v>4801.4398726670852</v>
          </cell>
        </row>
        <row r="32">
          <cell r="A32" t="str">
            <v>Cable</v>
          </cell>
          <cell r="D32" t="str">
            <v>km</v>
          </cell>
          <cell r="BB32">
            <v>5265.4728950000017</v>
          </cell>
          <cell r="BC32">
            <v>5294.4469752111918</v>
          </cell>
          <cell r="BD32">
            <v>5432.8455577162986</v>
          </cell>
          <cell r="BE32">
            <v>5562.4179727016754</v>
          </cell>
          <cell r="BF32">
            <v>5700.770372793052</v>
          </cell>
          <cell r="BG32">
            <v>5747.9261175314878</v>
          </cell>
          <cell r="BH32">
            <v>5880.9011700801411</v>
          </cell>
          <cell r="BI32">
            <v>6313.8394200692628</v>
          </cell>
          <cell r="BJ32">
            <v>6519.252273289494</v>
          </cell>
          <cell r="BK32">
            <v>6388.5683399570762</v>
          </cell>
        </row>
        <row r="33">
          <cell r="A33" t="str">
            <v>Cable</v>
          </cell>
          <cell r="D33" t="str">
            <v>km</v>
          </cell>
          <cell r="BB33">
            <v>19015.175072250004</v>
          </cell>
          <cell r="BC33">
            <v>18821.18796082948</v>
          </cell>
          <cell r="BD33">
            <v>18879.409849677588</v>
          </cell>
          <cell r="BE33">
            <v>18807.556938245405</v>
          </cell>
          <cell r="BF33">
            <v>18740.13849417954</v>
          </cell>
          <cell r="BG33">
            <v>18605.649072421391</v>
          </cell>
          <cell r="BH33">
            <v>18606.693692145323</v>
          </cell>
          <cell r="BI33">
            <v>19494.694992845471</v>
          </cell>
          <cell r="BJ33">
            <v>19666.238498719311</v>
          </cell>
          <cell r="BK33">
            <v>19725.429004820347</v>
          </cell>
        </row>
        <row r="34">
          <cell r="A34" t="str">
            <v>Cable</v>
          </cell>
          <cell r="D34" t="str">
            <v>No. of Mains</v>
          </cell>
          <cell r="BB34">
            <v>2005</v>
          </cell>
          <cell r="BC34">
            <v>2005</v>
          </cell>
          <cell r="BD34">
            <v>2005</v>
          </cell>
          <cell r="BE34">
            <v>2005</v>
          </cell>
          <cell r="BF34">
            <v>136210</v>
          </cell>
          <cell r="BG34">
            <v>136210</v>
          </cell>
          <cell r="BH34">
            <v>136210</v>
          </cell>
          <cell r="BI34">
            <v>136210</v>
          </cell>
          <cell r="BJ34">
            <v>136210</v>
          </cell>
          <cell r="BK34">
            <v>136210</v>
          </cell>
        </row>
        <row r="35">
          <cell r="A35" t="str">
            <v>Cable</v>
          </cell>
          <cell r="D35" t="str">
            <v>Each</v>
          </cell>
          <cell r="BB35">
            <v>2300261</v>
          </cell>
          <cell r="BC35">
            <v>2303549</v>
          </cell>
          <cell r="BD35">
            <v>2305669</v>
          </cell>
          <cell r="BE35">
            <v>2379788</v>
          </cell>
          <cell r="BF35">
            <v>1838358</v>
          </cell>
          <cell r="BG35">
            <v>1831728</v>
          </cell>
          <cell r="BH35">
            <v>1833846</v>
          </cell>
          <cell r="BI35">
            <v>1839755</v>
          </cell>
          <cell r="BJ35">
            <v>1846356</v>
          </cell>
          <cell r="BK35">
            <v>1849415</v>
          </cell>
        </row>
        <row r="36">
          <cell r="A36" t="str">
            <v>Cable</v>
          </cell>
          <cell r="D36" t="str">
            <v>Each</v>
          </cell>
          <cell r="BB36">
            <v>16526</v>
          </cell>
          <cell r="BC36">
            <v>16526</v>
          </cell>
          <cell r="BD36">
            <v>16526</v>
          </cell>
          <cell r="BE36">
            <v>16526</v>
          </cell>
          <cell r="BF36">
            <v>648900</v>
          </cell>
          <cell r="BG36">
            <v>648900</v>
          </cell>
          <cell r="BH36">
            <v>648900</v>
          </cell>
          <cell r="BI36">
            <v>648900</v>
          </cell>
          <cell r="BJ36">
            <v>648900</v>
          </cell>
          <cell r="BK36">
            <v>648900</v>
          </cell>
        </row>
        <row r="37">
          <cell r="A37" t="str">
            <v>Switchgear</v>
          </cell>
          <cell r="D37" t="str">
            <v>Each</v>
          </cell>
          <cell r="BB37">
            <v>2601</v>
          </cell>
          <cell r="BC37">
            <v>3225</v>
          </cell>
          <cell r="BD37">
            <v>3597</v>
          </cell>
          <cell r="BE37">
            <v>3957</v>
          </cell>
          <cell r="BF37">
            <v>1466</v>
          </cell>
          <cell r="BG37">
            <v>862</v>
          </cell>
          <cell r="BH37">
            <v>1970</v>
          </cell>
          <cell r="BI37">
            <v>2994</v>
          </cell>
          <cell r="BJ37">
            <v>3254</v>
          </cell>
          <cell r="BK37">
            <v>3382</v>
          </cell>
        </row>
        <row r="38">
          <cell r="A38" t="str">
            <v>Switchgear</v>
          </cell>
          <cell r="D38" t="str">
            <v>Each</v>
          </cell>
          <cell r="BB38">
            <v>4120</v>
          </cell>
          <cell r="BC38">
            <v>4296</v>
          </cell>
          <cell r="BD38">
            <v>4371</v>
          </cell>
          <cell r="BE38">
            <v>4508</v>
          </cell>
          <cell r="BF38">
            <v>4636</v>
          </cell>
          <cell r="BG38">
            <v>4747</v>
          </cell>
          <cell r="BH38">
            <v>4773</v>
          </cell>
          <cell r="BI38">
            <v>4872</v>
          </cell>
          <cell r="BJ38">
            <v>4911</v>
          </cell>
          <cell r="BK38">
            <v>4950</v>
          </cell>
        </row>
        <row r="39">
          <cell r="A39" t="str">
            <v>Switchgear</v>
          </cell>
          <cell r="D39" t="str">
            <v>Each</v>
          </cell>
          <cell r="BB39">
            <v>6648</v>
          </cell>
          <cell r="BC39">
            <v>6614</v>
          </cell>
          <cell r="BD39">
            <v>6567</v>
          </cell>
          <cell r="BE39">
            <v>6537</v>
          </cell>
          <cell r="BF39">
            <v>6440</v>
          </cell>
          <cell r="BG39">
            <v>6426</v>
          </cell>
          <cell r="BH39">
            <v>6406</v>
          </cell>
          <cell r="BI39">
            <v>6398</v>
          </cell>
          <cell r="BJ39">
            <v>6362</v>
          </cell>
          <cell r="BK39">
            <v>6454</v>
          </cell>
        </row>
        <row r="40">
          <cell r="A40" t="str">
            <v>Switchgear</v>
          </cell>
          <cell r="D40" t="str">
            <v>Each</v>
          </cell>
          <cell r="BB40">
            <v>718</v>
          </cell>
          <cell r="BC40">
            <v>483</v>
          </cell>
          <cell r="BD40">
            <v>420</v>
          </cell>
          <cell r="BE40">
            <v>365</v>
          </cell>
          <cell r="BF40">
            <v>332</v>
          </cell>
          <cell r="BG40">
            <v>319</v>
          </cell>
          <cell r="BH40">
            <v>264</v>
          </cell>
          <cell r="BI40">
            <v>250</v>
          </cell>
          <cell r="BJ40">
            <v>230</v>
          </cell>
          <cell r="BK40">
            <v>197</v>
          </cell>
        </row>
        <row r="41">
          <cell r="A41" t="str">
            <v>Switchgear</v>
          </cell>
          <cell r="D41" t="str">
            <v>Each</v>
          </cell>
          <cell r="BB41">
            <v>5937</v>
          </cell>
          <cell r="BC41">
            <v>5886</v>
          </cell>
          <cell r="BD41">
            <v>5866</v>
          </cell>
          <cell r="BE41">
            <v>5808</v>
          </cell>
          <cell r="BF41">
            <v>5741</v>
          </cell>
          <cell r="BG41">
            <v>5722</v>
          </cell>
          <cell r="BH41">
            <v>5687</v>
          </cell>
          <cell r="BI41">
            <v>5658</v>
          </cell>
          <cell r="BJ41">
            <v>5580</v>
          </cell>
          <cell r="BK41">
            <v>5613</v>
          </cell>
        </row>
        <row r="42">
          <cell r="A42" t="str">
            <v>Switchgear</v>
          </cell>
          <cell r="D42" t="str">
            <v>Each</v>
          </cell>
          <cell r="BB42">
            <v>18941</v>
          </cell>
          <cell r="BC42">
            <v>18344</v>
          </cell>
          <cell r="BD42">
            <v>18410</v>
          </cell>
          <cell r="BE42">
            <v>18398</v>
          </cell>
          <cell r="BF42">
            <v>18391</v>
          </cell>
          <cell r="BG42">
            <v>18335</v>
          </cell>
          <cell r="BH42">
            <v>18368</v>
          </cell>
          <cell r="BI42">
            <v>18379</v>
          </cell>
          <cell r="BJ42">
            <v>18400</v>
          </cell>
          <cell r="BK42">
            <v>18473</v>
          </cell>
        </row>
        <row r="43">
          <cell r="A43" t="str">
            <v>Switchgear</v>
          </cell>
          <cell r="D43" t="str">
            <v>Each</v>
          </cell>
          <cell r="BB43">
            <v>1978953</v>
          </cell>
          <cell r="BC43">
            <v>1982605</v>
          </cell>
          <cell r="BD43">
            <v>2371906</v>
          </cell>
          <cell r="BE43">
            <v>2376500</v>
          </cell>
          <cell r="BF43">
            <v>2376959</v>
          </cell>
          <cell r="BG43">
            <v>2386927.0092130001</v>
          </cell>
          <cell r="BH43">
            <v>2391544.0109060002</v>
          </cell>
          <cell r="BI43">
            <v>2428820</v>
          </cell>
          <cell r="BJ43">
            <v>2436298</v>
          </cell>
          <cell r="BK43">
            <v>2441150</v>
          </cell>
        </row>
        <row r="44">
          <cell r="A44" t="str">
            <v>Switchgear</v>
          </cell>
          <cell r="D44" t="str">
            <v>Each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</row>
        <row r="45">
          <cell r="A45" t="str">
            <v>Switchgear</v>
          </cell>
          <cell r="D45" t="str">
            <v>Each</v>
          </cell>
          <cell r="BB45">
            <v>11</v>
          </cell>
          <cell r="BC45">
            <v>7</v>
          </cell>
          <cell r="BD45">
            <v>14</v>
          </cell>
          <cell r="BE45">
            <v>13</v>
          </cell>
          <cell r="BF45">
            <v>396</v>
          </cell>
          <cell r="BG45">
            <v>392</v>
          </cell>
          <cell r="BH45">
            <v>372</v>
          </cell>
          <cell r="BI45">
            <v>362</v>
          </cell>
          <cell r="BJ45">
            <v>359</v>
          </cell>
          <cell r="BK45">
            <v>350</v>
          </cell>
        </row>
        <row r="46">
          <cell r="A46" t="str">
            <v>Overhead Pole Line</v>
          </cell>
          <cell r="D46" t="str">
            <v>km</v>
          </cell>
          <cell r="BB46">
            <v>7678.4253789855065</v>
          </cell>
          <cell r="BC46">
            <v>7599.8494673240912</v>
          </cell>
          <cell r="BD46">
            <v>7577.7733764336499</v>
          </cell>
          <cell r="BE46">
            <v>7547.8876666666674</v>
          </cell>
          <cell r="BF46">
            <v>7537.3269999999993</v>
          </cell>
          <cell r="BG46">
            <v>7531.8569999999991</v>
          </cell>
          <cell r="BH46">
            <v>7527.7174019825979</v>
          </cell>
          <cell r="BI46">
            <v>7719.8359337008333</v>
          </cell>
          <cell r="BJ46">
            <v>7900.8703423291681</v>
          </cell>
          <cell r="BK46">
            <v>7459.6814378920999</v>
          </cell>
        </row>
        <row r="47">
          <cell r="A47" t="str">
            <v>Overhead Pole Line</v>
          </cell>
          <cell r="D47" t="str">
            <v>km</v>
          </cell>
          <cell r="BB47">
            <v>36.661109999999994</v>
          </cell>
          <cell r="BC47">
            <v>36.349604776160653</v>
          </cell>
          <cell r="BD47">
            <v>48.318932768320003</v>
          </cell>
          <cell r="BE47">
            <v>49.033000000000001</v>
          </cell>
          <cell r="BF47">
            <v>49.7</v>
          </cell>
          <cell r="BG47">
            <v>48.836999999999996</v>
          </cell>
          <cell r="BH47">
            <v>49.185641877382736</v>
          </cell>
          <cell r="BI47">
            <v>49.96183306610083</v>
          </cell>
          <cell r="BJ47">
            <v>50.932012883424193</v>
          </cell>
          <cell r="BK47">
            <v>54.159658945522096</v>
          </cell>
        </row>
        <row r="48">
          <cell r="A48" t="str">
            <v>Overhead Pole Line</v>
          </cell>
          <cell r="D48" t="str">
            <v>km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</row>
        <row r="49">
          <cell r="A49" t="str">
            <v>Overhead Pole Line</v>
          </cell>
          <cell r="D49" t="str">
            <v>km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</row>
        <row r="50">
          <cell r="A50" t="str">
            <v>Overhead Pole Line</v>
          </cell>
          <cell r="D50" t="str">
            <v>Each</v>
          </cell>
          <cell r="BB50">
            <v>98024</v>
          </cell>
          <cell r="BC50">
            <v>97723</v>
          </cell>
          <cell r="BD50">
            <v>96730</v>
          </cell>
          <cell r="BE50">
            <v>96236</v>
          </cell>
          <cell r="BF50">
            <v>95732</v>
          </cell>
          <cell r="BG50">
            <v>95602</v>
          </cell>
          <cell r="BH50">
            <v>95610</v>
          </cell>
          <cell r="BI50">
            <v>95432</v>
          </cell>
          <cell r="BJ50">
            <v>95381</v>
          </cell>
          <cell r="BK50">
            <v>95161</v>
          </cell>
        </row>
        <row r="51">
          <cell r="A51" t="str">
            <v>Overhead Pole Line</v>
          </cell>
          <cell r="D51" t="str">
            <v>Each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</row>
        <row r="52">
          <cell r="A52" t="str">
            <v>Cable</v>
          </cell>
          <cell r="D52" t="str">
            <v>km</v>
          </cell>
          <cell r="BB52">
            <v>13521.356072500001</v>
          </cell>
          <cell r="BC52">
            <v>13283.034419939475</v>
          </cell>
          <cell r="BD52">
            <v>13314.48309598282</v>
          </cell>
          <cell r="BE52">
            <v>13376.96</v>
          </cell>
          <cell r="BF52">
            <v>13444.477000000001</v>
          </cell>
          <cell r="BG52">
            <v>13549.161386</v>
          </cell>
          <cell r="BH52">
            <v>13685.291667548679</v>
          </cell>
          <cell r="BI52">
            <v>14183.373865450229</v>
          </cell>
          <cell r="BJ52">
            <v>14388.794563437355</v>
          </cell>
          <cell r="BK52">
            <v>13901.703074255502</v>
          </cell>
        </row>
        <row r="53">
          <cell r="A53" t="str">
            <v>Cable</v>
          </cell>
          <cell r="D53" t="str">
            <v>km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</row>
        <row r="54">
          <cell r="A54" t="str">
            <v>Cable</v>
          </cell>
          <cell r="D54" t="str">
            <v>km</v>
          </cell>
          <cell r="BB54">
            <v>22</v>
          </cell>
          <cell r="BC54">
            <v>22</v>
          </cell>
          <cell r="BD54">
            <v>20.817577922200002</v>
          </cell>
          <cell r="BE54">
            <v>20.815999999999999</v>
          </cell>
          <cell r="BF54">
            <v>20.399999999999999</v>
          </cell>
          <cell r="BG54">
            <v>20.39</v>
          </cell>
          <cell r="BH54">
            <v>20.406700615095399</v>
          </cell>
          <cell r="BI54">
            <v>20.3193470575055</v>
          </cell>
          <cell r="BJ54">
            <v>20.3193470575055</v>
          </cell>
          <cell r="BK54">
            <v>20.297847366694299</v>
          </cell>
        </row>
        <row r="55">
          <cell r="A55" t="str">
            <v>Switchgear</v>
          </cell>
          <cell r="D55" t="str">
            <v>Each</v>
          </cell>
          <cell r="BB55">
            <v>795</v>
          </cell>
          <cell r="BC55">
            <v>800</v>
          </cell>
          <cell r="BD55">
            <v>796</v>
          </cell>
          <cell r="BE55">
            <v>795</v>
          </cell>
          <cell r="BF55">
            <v>805</v>
          </cell>
          <cell r="BG55">
            <v>814</v>
          </cell>
          <cell r="BH55">
            <v>821</v>
          </cell>
          <cell r="BI55">
            <v>826</v>
          </cell>
          <cell r="BJ55">
            <v>832</v>
          </cell>
          <cell r="BK55">
            <v>831</v>
          </cell>
        </row>
        <row r="56">
          <cell r="A56" t="str">
            <v>Switchgear</v>
          </cell>
          <cell r="D56" t="str">
            <v>Each</v>
          </cell>
          <cell r="BB56">
            <v>4469</v>
          </cell>
          <cell r="BC56">
            <v>4541</v>
          </cell>
          <cell r="BD56">
            <v>4490</v>
          </cell>
          <cell r="BE56">
            <v>4498</v>
          </cell>
          <cell r="BF56">
            <v>4567</v>
          </cell>
          <cell r="BG56">
            <v>4592</v>
          </cell>
          <cell r="BH56">
            <v>4601</v>
          </cell>
          <cell r="BI56">
            <v>4620</v>
          </cell>
          <cell r="BJ56">
            <v>4598</v>
          </cell>
          <cell r="BK56">
            <v>4625</v>
          </cell>
        </row>
        <row r="57">
          <cell r="A57" t="str">
            <v>Switchgear</v>
          </cell>
          <cell r="D57" t="str">
            <v>Each</v>
          </cell>
          <cell r="BB57">
            <v>5588</v>
          </cell>
          <cell r="BC57">
            <v>5504</v>
          </cell>
          <cell r="BD57">
            <v>5413</v>
          </cell>
          <cell r="BE57">
            <v>4918</v>
          </cell>
          <cell r="BF57">
            <v>4754</v>
          </cell>
          <cell r="BG57">
            <v>4723</v>
          </cell>
          <cell r="BH57">
            <v>4635</v>
          </cell>
          <cell r="BI57">
            <v>4598</v>
          </cell>
          <cell r="BJ57">
            <v>4461</v>
          </cell>
          <cell r="BK57">
            <v>4368</v>
          </cell>
        </row>
        <row r="58">
          <cell r="A58" t="str">
            <v>Switchgear</v>
          </cell>
          <cell r="D58" t="str">
            <v>Each</v>
          </cell>
          <cell r="BB58">
            <v>224</v>
          </cell>
          <cell r="BC58">
            <v>237</v>
          </cell>
          <cell r="BD58">
            <v>243</v>
          </cell>
          <cell r="BE58">
            <v>265</v>
          </cell>
          <cell r="BF58">
            <v>272</v>
          </cell>
          <cell r="BG58">
            <v>284</v>
          </cell>
          <cell r="BH58">
            <v>285</v>
          </cell>
          <cell r="BI58">
            <v>295</v>
          </cell>
          <cell r="BJ58">
            <v>304</v>
          </cell>
          <cell r="BK58">
            <v>362</v>
          </cell>
        </row>
        <row r="59">
          <cell r="A59" t="str">
            <v>Switchgear</v>
          </cell>
          <cell r="D59" t="str">
            <v>Each</v>
          </cell>
          <cell r="BB59">
            <v>9741</v>
          </cell>
          <cell r="BC59">
            <v>9771</v>
          </cell>
          <cell r="BD59">
            <v>9782</v>
          </cell>
          <cell r="BE59">
            <v>9821</v>
          </cell>
          <cell r="BF59">
            <v>9866</v>
          </cell>
          <cell r="BG59">
            <v>14243</v>
          </cell>
          <cell r="BH59">
            <v>14311</v>
          </cell>
          <cell r="BI59">
            <v>14373</v>
          </cell>
          <cell r="BJ59">
            <v>14455</v>
          </cell>
          <cell r="BK59">
            <v>14354</v>
          </cell>
        </row>
        <row r="60">
          <cell r="A60" t="str">
            <v>Switchgear</v>
          </cell>
          <cell r="D60" t="str">
            <v>Each</v>
          </cell>
          <cell r="BB60">
            <v>13093</v>
          </cell>
          <cell r="BC60">
            <v>12449</v>
          </cell>
          <cell r="BD60">
            <v>12570</v>
          </cell>
          <cell r="BE60">
            <v>11621</v>
          </cell>
          <cell r="BF60">
            <v>11879</v>
          </cell>
          <cell r="BG60">
            <v>11776</v>
          </cell>
          <cell r="BH60">
            <v>11634</v>
          </cell>
          <cell r="BI60">
            <v>11527</v>
          </cell>
          <cell r="BJ60">
            <v>11259</v>
          </cell>
          <cell r="BK60">
            <v>11016</v>
          </cell>
        </row>
        <row r="61">
          <cell r="A61" t="str">
            <v>Switchgear</v>
          </cell>
          <cell r="D61" t="str">
            <v>Each</v>
          </cell>
          <cell r="BB61">
            <v>11552</v>
          </cell>
          <cell r="BC61">
            <v>12047</v>
          </cell>
          <cell r="BD61">
            <v>12007</v>
          </cell>
          <cell r="BE61">
            <v>12907</v>
          </cell>
          <cell r="BF61">
            <v>12694</v>
          </cell>
          <cell r="BG61">
            <v>13020</v>
          </cell>
          <cell r="BH61">
            <v>13091</v>
          </cell>
          <cell r="BI61">
            <v>13354</v>
          </cell>
          <cell r="BJ61">
            <v>13553</v>
          </cell>
          <cell r="BK61">
            <v>13951</v>
          </cell>
        </row>
        <row r="62">
          <cell r="A62" t="str">
            <v>Switchgear</v>
          </cell>
          <cell r="D62" t="str">
            <v>Each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</row>
        <row r="63">
          <cell r="A63" t="str">
            <v>Switchgear</v>
          </cell>
          <cell r="D63" t="str">
            <v>Each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</row>
        <row r="64">
          <cell r="A64" t="str">
            <v>Switchgear</v>
          </cell>
          <cell r="D64" t="str">
            <v>Each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</row>
        <row r="65">
          <cell r="A65" t="str">
            <v>Switchgear</v>
          </cell>
          <cell r="D65" t="str">
            <v>Each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</row>
        <row r="66">
          <cell r="A66" t="str">
            <v>Switchgear</v>
          </cell>
          <cell r="D66" t="str">
            <v>Each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</row>
        <row r="67">
          <cell r="A67" t="str">
            <v>Switchgear</v>
          </cell>
          <cell r="D67" t="str">
            <v>Each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</row>
        <row r="68">
          <cell r="A68" t="str">
            <v>Switchgear</v>
          </cell>
          <cell r="D68" t="str">
            <v>Each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</row>
        <row r="69">
          <cell r="A69" t="str">
            <v>Switchgear</v>
          </cell>
          <cell r="D69" t="str">
            <v>Each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</row>
        <row r="70">
          <cell r="A70" t="str">
            <v>Transformer</v>
          </cell>
          <cell r="D70" t="str">
            <v>Each</v>
          </cell>
          <cell r="BB70">
            <v>17034</v>
          </cell>
          <cell r="BC70">
            <v>17093</v>
          </cell>
          <cell r="BD70">
            <v>17177</v>
          </cell>
          <cell r="BE70">
            <v>17308</v>
          </cell>
          <cell r="BF70">
            <v>17249</v>
          </cell>
          <cell r="BG70">
            <v>17172</v>
          </cell>
          <cell r="BH70">
            <v>17188</v>
          </cell>
          <cell r="BI70">
            <v>17197</v>
          </cell>
          <cell r="BJ70">
            <v>17219</v>
          </cell>
          <cell r="BK70">
            <v>17173</v>
          </cell>
        </row>
        <row r="71">
          <cell r="A71" t="str">
            <v>Transformer</v>
          </cell>
          <cell r="D71" t="str">
            <v>Each</v>
          </cell>
          <cell r="BB71">
            <v>16650</v>
          </cell>
          <cell r="BC71">
            <v>16655</v>
          </cell>
          <cell r="BD71">
            <v>16700</v>
          </cell>
          <cell r="BE71">
            <v>16706</v>
          </cell>
          <cell r="BF71">
            <v>16742</v>
          </cell>
          <cell r="BG71">
            <v>16855</v>
          </cell>
          <cell r="BH71">
            <v>16688</v>
          </cell>
          <cell r="BI71">
            <v>16747</v>
          </cell>
          <cell r="BJ71">
            <v>16784</v>
          </cell>
          <cell r="BK71">
            <v>16746</v>
          </cell>
        </row>
        <row r="72">
          <cell r="A72" t="str">
            <v>Transformer</v>
          </cell>
          <cell r="D72" t="str">
            <v>Each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</row>
        <row r="73">
          <cell r="A73" t="str">
            <v>Transformer</v>
          </cell>
          <cell r="D73" t="str">
            <v>Each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</row>
        <row r="74">
          <cell r="A74" t="str">
            <v>Protection</v>
          </cell>
          <cell r="D74" t="str">
            <v>Each</v>
          </cell>
          <cell r="BB74">
            <v>5321</v>
          </cell>
          <cell r="BC74">
            <v>5412</v>
          </cell>
          <cell r="BD74">
            <v>5491</v>
          </cell>
          <cell r="BE74">
            <v>5225</v>
          </cell>
          <cell r="BF74">
            <v>5623</v>
          </cell>
          <cell r="BG74">
            <v>5876</v>
          </cell>
          <cell r="BH74">
            <v>5984</v>
          </cell>
          <cell r="BI74">
            <v>6038</v>
          </cell>
          <cell r="BJ74">
            <v>6101</v>
          </cell>
          <cell r="BK74">
            <v>5942</v>
          </cell>
        </row>
        <row r="75">
          <cell r="A75" t="str">
            <v>Overhead Pole Line</v>
          </cell>
          <cell r="D75" t="str">
            <v>km</v>
          </cell>
          <cell r="BB75">
            <v>1018.05675</v>
          </cell>
          <cell r="BC75">
            <v>982.53835067892896</v>
          </cell>
          <cell r="BD75">
            <v>984.37279839234304</v>
          </cell>
          <cell r="BE75">
            <v>962.8908303516406</v>
          </cell>
          <cell r="BF75">
            <v>957.70769319591591</v>
          </cell>
          <cell r="BG75">
            <v>955.7748626195073</v>
          </cell>
          <cell r="BH75">
            <v>993.56892708981991</v>
          </cell>
          <cell r="BI75">
            <v>1001.5179510657164</v>
          </cell>
          <cell r="BJ75">
            <v>995.52205193015607</v>
          </cell>
          <cell r="BK75">
            <v>983.97504822374196</v>
          </cell>
        </row>
        <row r="76">
          <cell r="A76" t="str">
            <v>Overhead Pole Line</v>
          </cell>
          <cell r="D76" t="str">
            <v>Each</v>
          </cell>
          <cell r="BB76">
            <v>12817</v>
          </cell>
          <cell r="BC76">
            <v>12751</v>
          </cell>
          <cell r="BD76">
            <v>12739</v>
          </cell>
          <cell r="BE76">
            <v>12576</v>
          </cell>
          <cell r="BF76">
            <v>12534</v>
          </cell>
          <cell r="BG76">
            <v>12401</v>
          </cell>
          <cell r="BH76">
            <v>12308</v>
          </cell>
          <cell r="BI76">
            <v>12334</v>
          </cell>
          <cell r="BJ76">
            <v>12230</v>
          </cell>
          <cell r="BK76">
            <v>12256</v>
          </cell>
        </row>
        <row r="77">
          <cell r="A77" t="str">
            <v>Overhead Pole Line</v>
          </cell>
          <cell r="D77" t="str">
            <v>km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</row>
        <row r="78">
          <cell r="A78" t="str">
            <v>Overhead Pole Line</v>
          </cell>
          <cell r="D78" t="str">
            <v>Each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</row>
        <row r="79">
          <cell r="A79" t="str">
            <v>Overhead Tower Line</v>
          </cell>
          <cell r="D79" t="str">
            <v>km</v>
          </cell>
          <cell r="BB79">
            <v>345.22</v>
          </cell>
          <cell r="BC79">
            <v>341.47412150293178</v>
          </cell>
          <cell r="BD79">
            <v>341.25845302875763</v>
          </cell>
          <cell r="BE79">
            <v>336.50366964835939</v>
          </cell>
          <cell r="BF79">
            <v>334.6923068040843</v>
          </cell>
          <cell r="BG79">
            <v>337.83513738049282</v>
          </cell>
          <cell r="BH79">
            <v>284.89567396228699</v>
          </cell>
          <cell r="BI79">
            <v>289.90350232851199</v>
          </cell>
          <cell r="BJ79">
            <v>291.77862256695357</v>
          </cell>
          <cell r="BK79">
            <v>280.71355855784299</v>
          </cell>
        </row>
        <row r="80">
          <cell r="A80" t="str">
            <v>Overhead Tower Line</v>
          </cell>
          <cell r="D80" t="str">
            <v>Each</v>
          </cell>
          <cell r="BB80">
            <v>892</v>
          </cell>
          <cell r="BC80">
            <v>862</v>
          </cell>
          <cell r="BD80">
            <v>862</v>
          </cell>
          <cell r="BE80">
            <v>763</v>
          </cell>
          <cell r="BF80">
            <v>763</v>
          </cell>
          <cell r="BG80">
            <v>752</v>
          </cell>
          <cell r="BH80">
            <v>742</v>
          </cell>
          <cell r="BI80">
            <v>753</v>
          </cell>
          <cell r="BJ80">
            <v>752</v>
          </cell>
          <cell r="BK80">
            <v>752</v>
          </cell>
        </row>
        <row r="81">
          <cell r="A81" t="str">
            <v>Overhead Tower Line</v>
          </cell>
          <cell r="D81" t="str">
            <v>Each</v>
          </cell>
          <cell r="BB81">
            <v>1448</v>
          </cell>
          <cell r="BC81">
            <v>1466</v>
          </cell>
          <cell r="BD81">
            <v>1466</v>
          </cell>
          <cell r="BE81">
            <v>1425</v>
          </cell>
          <cell r="BF81">
            <v>1425</v>
          </cell>
          <cell r="BG81">
            <v>1403</v>
          </cell>
          <cell r="BH81">
            <v>1481</v>
          </cell>
          <cell r="BI81">
            <v>1503</v>
          </cell>
          <cell r="BJ81">
            <v>1505</v>
          </cell>
          <cell r="BK81">
            <v>1495</v>
          </cell>
        </row>
        <row r="82">
          <cell r="A82" t="str">
            <v>Overhead Tower Line</v>
          </cell>
          <cell r="D82" t="str">
            <v>km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</row>
        <row r="83">
          <cell r="A83" t="str">
            <v>Overhead Tower Line</v>
          </cell>
          <cell r="D83" t="str">
            <v>Each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</row>
        <row r="84">
          <cell r="A84" t="str">
            <v>Overhead Tower Line</v>
          </cell>
          <cell r="D84" t="str">
            <v>Each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</row>
        <row r="85">
          <cell r="A85" t="str">
            <v>Cable</v>
          </cell>
          <cell r="D85" t="str">
            <v>km</v>
          </cell>
          <cell r="BB85">
            <v>1698.9095176981132</v>
          </cell>
          <cell r="BC85">
            <v>1540.2797977087237</v>
          </cell>
          <cell r="BD85">
            <v>1704.8955357699108</v>
          </cell>
          <cell r="BE85">
            <v>1726.6310549433963</v>
          </cell>
          <cell r="BF85">
            <v>1739.9940649056605</v>
          </cell>
          <cell r="BG85">
            <v>1764.9879280138373</v>
          </cell>
          <cell r="BH85">
            <v>1780.3712114277571</v>
          </cell>
          <cell r="BI85">
            <v>1888.7609456766511</v>
          </cell>
          <cell r="BJ85">
            <v>1898.9477160878946</v>
          </cell>
          <cell r="BK85">
            <v>1861.3656129451999</v>
          </cell>
        </row>
        <row r="86">
          <cell r="A86" t="str">
            <v>Cable</v>
          </cell>
          <cell r="D86" t="str">
            <v>km</v>
          </cell>
          <cell r="BB86">
            <v>291.93692452830192</v>
          </cell>
          <cell r="BC86">
            <v>369.10752449054655</v>
          </cell>
          <cell r="BD86">
            <v>264.79556667698512</v>
          </cell>
          <cell r="BE86">
            <v>249.97241509433957</v>
          </cell>
          <cell r="BF86">
            <v>238.73335849056605</v>
          </cell>
          <cell r="BG86">
            <v>239.99249056603776</v>
          </cell>
          <cell r="BH86">
            <v>236.99444629508594</v>
          </cell>
          <cell r="BI86">
            <v>203.59063212408901</v>
          </cell>
          <cell r="BJ86">
            <v>195.30593576073591</v>
          </cell>
          <cell r="BK86">
            <v>199.58208118450801</v>
          </cell>
        </row>
        <row r="87">
          <cell r="A87" t="str">
            <v>Cable</v>
          </cell>
          <cell r="D87" t="str">
            <v>km</v>
          </cell>
          <cell r="BB87">
            <v>267.5066113207547</v>
          </cell>
          <cell r="BC87">
            <v>232.17596812276793</v>
          </cell>
          <cell r="BD87">
            <v>169.38624217010775</v>
          </cell>
          <cell r="BE87">
            <v>167.27263773584906</v>
          </cell>
          <cell r="BF87">
            <v>163.55239622641511</v>
          </cell>
          <cell r="BG87">
            <v>161.85422641509433</v>
          </cell>
          <cell r="BH87">
            <v>159.09705418474462</v>
          </cell>
          <cell r="BI87">
            <v>159.4791849008289</v>
          </cell>
          <cell r="BJ87">
            <v>163.86377611697233</v>
          </cell>
          <cell r="BK87">
            <v>161.392676806125</v>
          </cell>
        </row>
        <row r="88">
          <cell r="A88" t="str">
            <v>Cable</v>
          </cell>
          <cell r="D88" t="str">
            <v>km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</row>
        <row r="89">
          <cell r="A89" t="str">
            <v>Cable</v>
          </cell>
          <cell r="D89" t="str">
            <v>km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</row>
        <row r="90">
          <cell r="A90" t="str">
            <v>Cable</v>
          </cell>
          <cell r="D90" t="str">
            <v>km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</row>
        <row r="91">
          <cell r="A91" t="str">
            <v>Cable</v>
          </cell>
          <cell r="D91" t="str">
            <v>km</v>
          </cell>
          <cell r="BB91">
            <v>3.024</v>
          </cell>
          <cell r="BC91">
            <v>3.024</v>
          </cell>
          <cell r="BD91">
            <v>3.024</v>
          </cell>
          <cell r="BE91">
            <v>3.024</v>
          </cell>
          <cell r="BF91">
            <v>3.024</v>
          </cell>
          <cell r="BG91">
            <v>3.0539999999999998</v>
          </cell>
          <cell r="BH91">
            <v>3.0543169848848399</v>
          </cell>
          <cell r="BI91">
            <v>3.0543169848848342</v>
          </cell>
          <cell r="BJ91">
            <v>2.74305154405006</v>
          </cell>
          <cell r="BK91">
            <v>2.74305154405006</v>
          </cell>
        </row>
        <row r="92">
          <cell r="A92" t="str">
            <v>Switchgear</v>
          </cell>
          <cell r="D92" t="str">
            <v>Each</v>
          </cell>
          <cell r="BB92">
            <v>1245</v>
          </cell>
          <cell r="BC92">
            <v>1251</v>
          </cell>
          <cell r="BD92">
            <v>1197</v>
          </cell>
          <cell r="BE92">
            <v>1201</v>
          </cell>
          <cell r="BF92">
            <v>1203</v>
          </cell>
          <cell r="BG92">
            <v>1185</v>
          </cell>
          <cell r="BH92">
            <v>1214</v>
          </cell>
          <cell r="BI92">
            <v>1228</v>
          </cell>
          <cell r="BJ92">
            <v>1197</v>
          </cell>
          <cell r="BK92">
            <v>1251</v>
          </cell>
        </row>
        <row r="93">
          <cell r="A93" t="str">
            <v>Switchgear</v>
          </cell>
          <cell r="D93" t="str">
            <v>Each</v>
          </cell>
          <cell r="BB93">
            <v>114</v>
          </cell>
          <cell r="BC93">
            <v>110</v>
          </cell>
          <cell r="BD93">
            <v>104</v>
          </cell>
          <cell r="BE93">
            <v>103</v>
          </cell>
          <cell r="BF93">
            <v>99</v>
          </cell>
          <cell r="BG93">
            <v>93</v>
          </cell>
          <cell r="BH93">
            <v>93</v>
          </cell>
          <cell r="BI93">
            <v>90</v>
          </cell>
          <cell r="BJ93">
            <v>75</v>
          </cell>
          <cell r="BK93">
            <v>14</v>
          </cell>
        </row>
        <row r="94">
          <cell r="A94" t="str">
            <v>Switchgear</v>
          </cell>
          <cell r="D94" t="str">
            <v>Each</v>
          </cell>
          <cell r="BB94">
            <v>290</v>
          </cell>
          <cell r="BC94">
            <v>329</v>
          </cell>
          <cell r="BD94">
            <v>352</v>
          </cell>
          <cell r="BE94">
            <v>355</v>
          </cell>
          <cell r="BF94">
            <v>360</v>
          </cell>
          <cell r="BG94">
            <v>391</v>
          </cell>
          <cell r="BH94">
            <v>373</v>
          </cell>
          <cell r="BI94">
            <v>376</v>
          </cell>
          <cell r="BJ94">
            <v>400</v>
          </cell>
          <cell r="BK94">
            <v>413</v>
          </cell>
        </row>
        <row r="95">
          <cell r="A95" t="str">
            <v>Switchgear</v>
          </cell>
          <cell r="D95" t="str">
            <v>Each</v>
          </cell>
          <cell r="BB95">
            <v>12</v>
          </cell>
          <cell r="BC95">
            <v>12</v>
          </cell>
          <cell r="BD95">
            <v>12</v>
          </cell>
          <cell r="BE95">
            <v>9</v>
          </cell>
          <cell r="BF95">
            <v>10</v>
          </cell>
          <cell r="BG95">
            <v>10</v>
          </cell>
          <cell r="BH95">
            <v>11</v>
          </cell>
          <cell r="BI95">
            <v>11</v>
          </cell>
          <cell r="BJ95">
            <v>4</v>
          </cell>
          <cell r="BK95">
            <v>10</v>
          </cell>
        </row>
        <row r="96">
          <cell r="A96" t="str">
            <v>Switchgear</v>
          </cell>
          <cell r="D96" t="str">
            <v>Each</v>
          </cell>
          <cell r="BB96">
            <v>104</v>
          </cell>
          <cell r="BC96">
            <v>97</v>
          </cell>
          <cell r="BD96">
            <v>100</v>
          </cell>
          <cell r="BE96">
            <v>104</v>
          </cell>
          <cell r="BF96">
            <v>87</v>
          </cell>
          <cell r="BG96">
            <v>80</v>
          </cell>
          <cell r="BH96">
            <v>81</v>
          </cell>
          <cell r="BI96">
            <v>80</v>
          </cell>
          <cell r="BJ96">
            <v>79</v>
          </cell>
          <cell r="BK96">
            <v>81</v>
          </cell>
        </row>
        <row r="97">
          <cell r="A97" t="str">
            <v>Switchgear</v>
          </cell>
          <cell r="D97" t="str">
            <v>Each</v>
          </cell>
          <cell r="BB97">
            <v>84</v>
          </cell>
          <cell r="BC97">
            <v>82</v>
          </cell>
          <cell r="BD97">
            <v>78</v>
          </cell>
          <cell r="BE97">
            <v>78</v>
          </cell>
          <cell r="BF97">
            <v>88</v>
          </cell>
          <cell r="BG97">
            <v>90</v>
          </cell>
          <cell r="BH97">
            <v>88</v>
          </cell>
          <cell r="BI97">
            <v>93</v>
          </cell>
          <cell r="BJ97">
            <v>89</v>
          </cell>
          <cell r="BK97">
            <v>85</v>
          </cell>
        </row>
        <row r="98">
          <cell r="A98" t="str">
            <v>Switchgear</v>
          </cell>
          <cell r="D98" t="str">
            <v>Each</v>
          </cell>
          <cell r="BB98">
            <v>104</v>
          </cell>
          <cell r="BC98">
            <v>102</v>
          </cell>
          <cell r="BD98">
            <v>99</v>
          </cell>
          <cell r="BE98">
            <v>98</v>
          </cell>
          <cell r="BF98">
            <v>98</v>
          </cell>
          <cell r="BG98">
            <v>108</v>
          </cell>
          <cell r="BH98">
            <v>105</v>
          </cell>
          <cell r="BI98">
            <v>105</v>
          </cell>
          <cell r="BJ98">
            <v>104</v>
          </cell>
          <cell r="BK98">
            <v>103</v>
          </cell>
        </row>
        <row r="99">
          <cell r="A99" t="str">
            <v>Switchgear</v>
          </cell>
          <cell r="D99" t="str">
            <v>Each</v>
          </cell>
          <cell r="BB99">
            <v>7</v>
          </cell>
          <cell r="BC99">
            <v>7</v>
          </cell>
          <cell r="BD99">
            <v>7</v>
          </cell>
          <cell r="BE99">
            <v>10</v>
          </cell>
          <cell r="BF99">
            <v>11</v>
          </cell>
          <cell r="BG99">
            <v>11</v>
          </cell>
          <cell r="BH99">
            <v>10</v>
          </cell>
          <cell r="BI99">
            <v>11</v>
          </cell>
          <cell r="BJ99">
            <v>10</v>
          </cell>
          <cell r="BK99">
            <v>10</v>
          </cell>
        </row>
        <row r="100">
          <cell r="A100" t="str">
            <v>Switchgear</v>
          </cell>
          <cell r="D100" t="str">
            <v>Each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</row>
        <row r="101">
          <cell r="A101" t="str">
            <v>Switchgear</v>
          </cell>
          <cell r="D101" t="str">
            <v>Each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</row>
        <row r="102">
          <cell r="A102" t="str">
            <v>Switchgear</v>
          </cell>
          <cell r="D102" t="str">
            <v>Each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</row>
        <row r="103">
          <cell r="A103" t="str">
            <v>Switchgear</v>
          </cell>
          <cell r="D103" t="str">
            <v>Each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</row>
        <row r="104">
          <cell r="A104" t="str">
            <v>Switchgear</v>
          </cell>
          <cell r="D104" t="str">
            <v>Each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</row>
        <row r="105">
          <cell r="A105" t="str">
            <v>Transformer</v>
          </cell>
          <cell r="D105" t="str">
            <v>Each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</row>
        <row r="106">
          <cell r="A106" t="str">
            <v>Transformer</v>
          </cell>
          <cell r="D106" t="str">
            <v>Each</v>
          </cell>
          <cell r="BB106">
            <v>712</v>
          </cell>
          <cell r="BC106">
            <v>713</v>
          </cell>
          <cell r="BD106">
            <v>719</v>
          </cell>
          <cell r="BE106">
            <v>720</v>
          </cell>
          <cell r="BF106">
            <v>716</v>
          </cell>
          <cell r="BG106">
            <v>716</v>
          </cell>
          <cell r="BH106">
            <v>715</v>
          </cell>
          <cell r="BI106">
            <v>722</v>
          </cell>
          <cell r="BJ106">
            <v>720</v>
          </cell>
          <cell r="BK106">
            <v>721</v>
          </cell>
        </row>
        <row r="107">
          <cell r="A107" t="str">
            <v>Transformer</v>
          </cell>
          <cell r="D107" t="str">
            <v>Each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</row>
        <row r="108">
          <cell r="A108" t="str">
            <v>Protection</v>
          </cell>
          <cell r="D108" t="str">
            <v>Each</v>
          </cell>
          <cell r="BB108">
            <v>825</v>
          </cell>
          <cell r="BC108">
            <v>841</v>
          </cell>
          <cell r="BD108">
            <v>849</v>
          </cell>
          <cell r="BE108">
            <v>848</v>
          </cell>
          <cell r="BF108">
            <v>850</v>
          </cell>
          <cell r="BG108">
            <v>851</v>
          </cell>
          <cell r="BH108">
            <v>804</v>
          </cell>
          <cell r="BI108">
            <v>809</v>
          </cell>
          <cell r="BJ108">
            <v>804</v>
          </cell>
          <cell r="BK108">
            <v>798</v>
          </cell>
        </row>
        <row r="109">
          <cell r="A109" t="str">
            <v>Protection</v>
          </cell>
          <cell r="D109" t="str">
            <v>Each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</row>
        <row r="110">
          <cell r="A110" t="str">
            <v>Overhead Pole Line</v>
          </cell>
          <cell r="D110" t="str">
            <v>km</v>
          </cell>
          <cell r="BB110">
            <v>13.332000000000001</v>
          </cell>
          <cell r="BC110">
            <v>13.332000000000001</v>
          </cell>
          <cell r="BD110">
            <v>13.41618925190661</v>
          </cell>
          <cell r="BE110">
            <v>13.41618925190661</v>
          </cell>
          <cell r="BF110">
            <v>13.417207685343218</v>
          </cell>
          <cell r="BG110">
            <v>13.196</v>
          </cell>
          <cell r="BH110">
            <v>13.931746691642973</v>
          </cell>
          <cell r="BI110">
            <v>13.96552268763511</v>
          </cell>
          <cell r="BJ110">
            <v>18.108023668873781</v>
          </cell>
          <cell r="BK110">
            <v>15.031360522116</v>
          </cell>
        </row>
        <row r="111">
          <cell r="A111" t="str">
            <v>Overhead Pole Line</v>
          </cell>
          <cell r="D111" t="str">
            <v>Each</v>
          </cell>
          <cell r="BB111">
            <v>161</v>
          </cell>
          <cell r="BC111">
            <v>161</v>
          </cell>
          <cell r="BD111">
            <v>162</v>
          </cell>
          <cell r="BE111">
            <v>159</v>
          </cell>
          <cell r="BF111">
            <v>159</v>
          </cell>
          <cell r="BG111">
            <v>159</v>
          </cell>
          <cell r="BH111">
            <v>160</v>
          </cell>
          <cell r="BI111">
            <v>160</v>
          </cell>
          <cell r="BJ111">
            <v>157</v>
          </cell>
          <cell r="BK111">
            <v>178</v>
          </cell>
        </row>
        <row r="112">
          <cell r="A112" t="str">
            <v>Overhead Tower Line</v>
          </cell>
          <cell r="D112" t="str">
            <v>km</v>
          </cell>
          <cell r="BB112">
            <v>1595.26</v>
          </cell>
          <cell r="BC112">
            <v>1533.8529312498208</v>
          </cell>
          <cell r="BD112">
            <v>1539.9589446624132</v>
          </cell>
          <cell r="BE112">
            <v>1527.8668107480933</v>
          </cell>
          <cell r="BF112">
            <v>1527.982792314657</v>
          </cell>
          <cell r="BG112">
            <v>1527.0040000000001</v>
          </cell>
          <cell r="BH112">
            <v>1538.501354493133</v>
          </cell>
          <cell r="BI112">
            <v>1527.8772543260591</v>
          </cell>
          <cell r="BJ112">
            <v>1524.9695681110231</v>
          </cell>
          <cell r="BK112">
            <v>1523.1744639789299</v>
          </cell>
        </row>
        <row r="113">
          <cell r="A113" t="str">
            <v>Overhead Tower Line</v>
          </cell>
          <cell r="D113" t="str">
            <v>Each</v>
          </cell>
          <cell r="BB113">
            <v>3147</v>
          </cell>
          <cell r="BC113">
            <v>3119</v>
          </cell>
          <cell r="BD113">
            <v>3059</v>
          </cell>
          <cell r="BE113">
            <v>3063</v>
          </cell>
          <cell r="BF113">
            <v>3017</v>
          </cell>
          <cell r="BG113">
            <v>3021</v>
          </cell>
          <cell r="BH113">
            <v>3021</v>
          </cell>
          <cell r="BI113">
            <v>3022</v>
          </cell>
          <cell r="BJ113">
            <v>3022</v>
          </cell>
          <cell r="BK113">
            <v>3023</v>
          </cell>
        </row>
        <row r="114">
          <cell r="A114" t="str">
            <v>Overhead Tower Line</v>
          </cell>
          <cell r="D114" t="str">
            <v>Each</v>
          </cell>
          <cell r="BB114">
            <v>5598</v>
          </cell>
          <cell r="BC114">
            <v>5541</v>
          </cell>
          <cell r="BD114">
            <v>5470</v>
          </cell>
          <cell r="BE114">
            <v>5467</v>
          </cell>
          <cell r="BF114">
            <v>5383</v>
          </cell>
          <cell r="BG114">
            <v>5671</v>
          </cell>
          <cell r="BH114">
            <v>5940</v>
          </cell>
          <cell r="BI114">
            <v>5914</v>
          </cell>
          <cell r="BJ114">
            <v>5914</v>
          </cell>
          <cell r="BK114">
            <v>5895</v>
          </cell>
        </row>
        <row r="115">
          <cell r="A115" t="str">
            <v>Cable</v>
          </cell>
          <cell r="D115" t="str">
            <v>km</v>
          </cell>
          <cell r="BB115">
            <v>219.82400000000001</v>
          </cell>
          <cell r="BC115">
            <v>144.50475168382317</v>
          </cell>
          <cell r="BD115">
            <v>155.0528147597</v>
          </cell>
          <cell r="BE115">
            <v>142.392</v>
          </cell>
          <cell r="BF115">
            <v>148.34</v>
          </cell>
          <cell r="BG115">
            <v>140.75799999999998</v>
          </cell>
          <cell r="BH115">
            <v>141.11644949369278</v>
          </cell>
          <cell r="BI115">
            <v>141.833873286082</v>
          </cell>
          <cell r="BJ115">
            <v>141.18535702692498</v>
          </cell>
          <cell r="BK115">
            <v>140.27441673463599</v>
          </cell>
        </row>
        <row r="116">
          <cell r="A116" t="str">
            <v>Cable</v>
          </cell>
          <cell r="D116" t="str">
            <v>km</v>
          </cell>
          <cell r="BB116">
            <v>155.48699999999997</v>
          </cell>
          <cell r="BC116">
            <v>156.80582316206045</v>
          </cell>
          <cell r="BD116">
            <v>144.82204343220002</v>
          </cell>
          <cell r="BE116">
            <v>146.64600000000002</v>
          </cell>
          <cell r="BF116">
            <v>144.5</v>
          </cell>
          <cell r="BG116">
            <v>144.85800000000003</v>
          </cell>
          <cell r="BH116">
            <v>144.81112322612398</v>
          </cell>
          <cell r="BI116">
            <v>142.38926346687799</v>
          </cell>
          <cell r="BJ116">
            <v>143.846970701971</v>
          </cell>
          <cell r="BK116">
            <v>144.46765240541001</v>
          </cell>
        </row>
        <row r="117">
          <cell r="A117" t="str">
            <v>Cable</v>
          </cell>
          <cell r="D117" t="str">
            <v>km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</row>
        <row r="118">
          <cell r="A118" t="str">
            <v>Cable</v>
          </cell>
          <cell r="D118" t="str">
            <v>km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</row>
        <row r="119">
          <cell r="A119" t="str">
            <v>Switchgear</v>
          </cell>
          <cell r="D119" t="str">
            <v>Each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</row>
        <row r="120">
          <cell r="A120" t="str">
            <v>Switchgear</v>
          </cell>
          <cell r="D120" t="str">
            <v>Each</v>
          </cell>
          <cell r="BB120">
            <v>88</v>
          </cell>
          <cell r="BC120">
            <v>91</v>
          </cell>
          <cell r="BD120">
            <v>91</v>
          </cell>
          <cell r="BE120">
            <v>92</v>
          </cell>
          <cell r="BF120">
            <v>89</v>
          </cell>
          <cell r="BG120">
            <v>88</v>
          </cell>
          <cell r="BH120">
            <v>89</v>
          </cell>
          <cell r="BI120">
            <v>90</v>
          </cell>
          <cell r="BJ120">
            <v>82</v>
          </cell>
          <cell r="BK120">
            <v>81</v>
          </cell>
        </row>
        <row r="121">
          <cell r="A121" t="str">
            <v>Switchgear</v>
          </cell>
          <cell r="D121" t="str">
            <v>Each</v>
          </cell>
          <cell r="BB121">
            <v>97</v>
          </cell>
          <cell r="BC121">
            <v>100</v>
          </cell>
          <cell r="BD121">
            <v>92</v>
          </cell>
          <cell r="BE121">
            <v>94</v>
          </cell>
          <cell r="BF121">
            <v>96</v>
          </cell>
          <cell r="BG121">
            <v>91</v>
          </cell>
          <cell r="BH121">
            <v>89</v>
          </cell>
          <cell r="BI121">
            <v>98</v>
          </cell>
          <cell r="BJ121">
            <v>102</v>
          </cell>
          <cell r="BK121">
            <v>102</v>
          </cell>
        </row>
        <row r="122">
          <cell r="A122" t="str">
            <v>Switchgear</v>
          </cell>
          <cell r="D122" t="str">
            <v>Each</v>
          </cell>
          <cell r="BB122">
            <v>3</v>
          </cell>
          <cell r="BC122">
            <v>6</v>
          </cell>
          <cell r="BD122">
            <v>6</v>
          </cell>
          <cell r="BE122">
            <v>5</v>
          </cell>
          <cell r="BF122">
            <v>1</v>
          </cell>
          <cell r="BG122">
            <v>1</v>
          </cell>
          <cell r="BH122">
            <v>1</v>
          </cell>
          <cell r="BI122">
            <v>2</v>
          </cell>
          <cell r="BJ122">
            <v>2</v>
          </cell>
          <cell r="BK122">
            <v>10</v>
          </cell>
        </row>
        <row r="123">
          <cell r="A123" t="str">
            <v>Switchgear</v>
          </cell>
          <cell r="D123" t="str">
            <v>Each</v>
          </cell>
          <cell r="BB123">
            <v>941</v>
          </cell>
          <cell r="BC123">
            <v>923</v>
          </cell>
          <cell r="BD123">
            <v>935</v>
          </cell>
          <cell r="BE123">
            <v>883</v>
          </cell>
          <cell r="BF123">
            <v>881</v>
          </cell>
          <cell r="BG123">
            <v>878</v>
          </cell>
          <cell r="BH123">
            <v>874</v>
          </cell>
          <cell r="BI123">
            <v>891</v>
          </cell>
          <cell r="BJ123">
            <v>884</v>
          </cell>
          <cell r="BK123">
            <v>892</v>
          </cell>
        </row>
        <row r="124">
          <cell r="A124" t="str">
            <v>Transformer</v>
          </cell>
          <cell r="D124" t="str">
            <v>Each</v>
          </cell>
          <cell r="BB124">
            <v>156</v>
          </cell>
          <cell r="BC124">
            <v>154</v>
          </cell>
          <cell r="BD124">
            <v>156</v>
          </cell>
          <cell r="BE124">
            <v>154</v>
          </cell>
          <cell r="BF124">
            <v>153</v>
          </cell>
          <cell r="BG124">
            <v>154</v>
          </cell>
          <cell r="BH124">
            <v>154</v>
          </cell>
          <cell r="BI124">
            <v>157</v>
          </cell>
          <cell r="BJ124">
            <v>157</v>
          </cell>
          <cell r="BK124">
            <v>153</v>
          </cell>
        </row>
      </sheetData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>
        <row r="9">
          <cell r="E9">
            <v>2381080</v>
          </cell>
          <cell r="F9">
            <v>2383214</v>
          </cell>
          <cell r="G9">
            <v>2383887</v>
          </cell>
          <cell r="H9">
            <v>2393226</v>
          </cell>
          <cell r="I9">
            <v>2399715</v>
          </cell>
          <cell r="J9">
            <v>2405770</v>
          </cell>
          <cell r="K9">
            <v>2412196</v>
          </cell>
          <cell r="L9">
            <v>2424364</v>
          </cell>
          <cell r="M9">
            <v>2430849</v>
          </cell>
          <cell r="N9">
            <v>2430262</v>
          </cell>
        </row>
        <row r="14">
          <cell r="E14">
            <v>45.620000000000005</v>
          </cell>
          <cell r="F14">
            <v>34.108281136314233</v>
          </cell>
          <cell r="G14">
            <v>34.831635983584796</v>
          </cell>
          <cell r="H14">
            <v>33.830000000000005</v>
          </cell>
          <cell r="I14">
            <v>29.061543037402359</v>
          </cell>
          <cell r="J14">
            <v>29.414615694767164</v>
          </cell>
          <cell r="K14">
            <v>31.396702423849472</v>
          </cell>
          <cell r="L14">
            <v>25.328168542347601</v>
          </cell>
          <cell r="M14">
            <v>30.194059770886632</v>
          </cell>
          <cell r="N14">
            <v>29.490400623471874</v>
          </cell>
        </row>
        <row r="15">
          <cell r="E15">
            <v>78.81</v>
          </cell>
          <cell r="F15">
            <v>30.653121717143318</v>
          </cell>
          <cell r="G15">
            <v>33.701312142731602</v>
          </cell>
          <cell r="H15">
            <v>32.75</v>
          </cell>
          <cell r="I15">
            <v>26.217618404680156</v>
          </cell>
          <cell r="J15">
            <v>25.455959630388609</v>
          </cell>
          <cell r="K15">
            <v>69.370927155173135</v>
          </cell>
          <cell r="L15">
            <v>24.193553443294817</v>
          </cell>
          <cell r="M15">
            <v>34.497473105075635</v>
          </cell>
          <cell r="N15">
            <v>41.447860354151118</v>
          </cell>
        </row>
        <row r="16">
          <cell r="E16">
            <v>35.03</v>
          </cell>
          <cell r="F16">
            <v>31.118281136314231</v>
          </cell>
          <cell r="G16">
            <v>31.341635983584794</v>
          </cell>
          <cell r="H16">
            <v>32.67</v>
          </cell>
          <cell r="I16">
            <v>26.68154303740236</v>
          </cell>
          <cell r="J16">
            <v>29.414615694767164</v>
          </cell>
          <cell r="K16">
            <v>24.8</v>
          </cell>
          <cell r="L16">
            <v>25.328168542347601</v>
          </cell>
          <cell r="M16">
            <v>24.539368755525331</v>
          </cell>
          <cell r="N16">
            <v>24.26195200352884</v>
          </cell>
        </row>
        <row r="17">
          <cell r="E17">
            <v>28.439999999999998</v>
          </cell>
          <cell r="F17">
            <v>29.343121717143319</v>
          </cell>
          <cell r="G17">
            <v>29.601312142731601</v>
          </cell>
          <cell r="H17">
            <v>30.619999999999997</v>
          </cell>
          <cell r="I17">
            <v>23.947618404680156</v>
          </cell>
          <cell r="J17">
            <v>25.455959630388609</v>
          </cell>
          <cell r="K17">
            <v>25.39</v>
          </cell>
          <cell r="L17">
            <v>24.193553443294817</v>
          </cell>
          <cell r="M17">
            <v>23.531216871142554</v>
          </cell>
          <cell r="N17">
            <v>23.058078923177831</v>
          </cell>
        </row>
        <row r="30">
          <cell r="E30">
            <v>57946.367779226537</v>
          </cell>
          <cell r="F30">
            <v>57090.455839754562</v>
          </cell>
          <cell r="G30">
            <v>57324.150313118742</v>
          </cell>
          <cell r="H30">
            <v>57348.877268724129</v>
          </cell>
          <cell r="I30">
            <v>57432.086819622629</v>
          </cell>
          <cell r="J30">
            <v>57415.281031994964</v>
          </cell>
          <cell r="K30">
            <v>57694.514275629117</v>
          </cell>
          <cell r="L30">
            <v>60022.725315780139</v>
          </cell>
          <cell r="M30">
            <v>60848.166032398251</v>
          </cell>
          <cell r="N30">
            <v>59736.444389234435</v>
          </cell>
        </row>
      </sheetData>
      <sheetData sheetId="145"/>
      <sheetData sheetId="146"/>
      <sheetData sheetId="147"/>
      <sheetData sheetId="148"/>
      <sheetData sheetId="149"/>
      <sheetData sheetId="15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36DA2-EFFF-461F-A1E3-E4AB55D6734D}">
  <dimension ref="A1:S38"/>
  <sheetViews>
    <sheetView tabSelected="1" zoomScale="70" zoomScaleNormal="70" workbookViewId="0">
      <selection activeCell="O17" sqref="O17:Q17"/>
    </sheetView>
  </sheetViews>
  <sheetFormatPr defaultRowHeight="14.5" x14ac:dyDescent="0.35"/>
  <cols>
    <col min="1" max="1" width="38.453125" style="13" customWidth="1"/>
    <col min="2" max="2" width="45" style="13" bestFit="1" customWidth="1"/>
    <col min="3" max="3" width="11.54296875" style="13" customWidth="1"/>
    <col min="4" max="4" width="16.54296875" style="13" bestFit="1" customWidth="1"/>
    <col min="5" max="5" width="14.7265625" style="13" hidden="1" customWidth="1"/>
    <col min="6" max="6" width="15" style="13" hidden="1" customWidth="1"/>
    <col min="7" max="8" width="15.453125" style="13" hidden="1" customWidth="1"/>
    <col min="9" max="9" width="15" style="13" hidden="1" customWidth="1"/>
    <col min="10" max="10" width="15.453125" style="13" hidden="1" customWidth="1"/>
    <col min="11" max="11" width="14.54296875" style="13" hidden="1" customWidth="1"/>
    <col min="12" max="12" width="15.453125" style="13" hidden="1" customWidth="1"/>
    <col min="13" max="14" width="15.453125" style="13" bestFit="1" customWidth="1"/>
    <col min="15" max="17" width="12.453125" style="13" bestFit="1" customWidth="1"/>
    <col min="18" max="18" width="10.54296875" style="13" customWidth="1"/>
    <col min="19" max="19" width="14.54296875" style="13" bestFit="1" customWidth="1"/>
  </cols>
  <sheetData>
    <row r="1" spans="1:19" ht="2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21" x14ac:dyDescent="0.35">
      <c r="A2" s="1" t="str">
        <f>'[1]Cover Sheet'!$E$13</f>
        <v>ENWL</v>
      </c>
      <c r="B2" s="2"/>
      <c r="C2" s="2"/>
      <c r="D2" s="2"/>
      <c r="E2" s="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21" x14ac:dyDescent="0.35">
      <c r="A3" s="1" t="str" cm="1">
        <f t="array" aca="1" ref="A3" ca="1">SUBSTITUTE(RIGHT(SUBSTITUTE(CELL("Filename",$FZT$999859), "]",REPT("?", 999)), 999),"?","")</f>
        <v>SI1 - Performance Summary</v>
      </c>
      <c r="B3" s="2"/>
      <c r="C3" s="2"/>
      <c r="D3" s="2"/>
      <c r="E3" s="4" t="s">
        <v>1</v>
      </c>
      <c r="F3" s="5"/>
      <c r="G3" s="5"/>
      <c r="H3" s="5"/>
      <c r="I3" s="5"/>
      <c r="J3" s="5"/>
      <c r="K3" s="5"/>
      <c r="L3" s="6"/>
      <c r="M3" s="4" t="s">
        <v>0</v>
      </c>
      <c r="N3" s="5"/>
      <c r="O3" s="5"/>
      <c r="P3" s="5"/>
      <c r="Q3" s="6"/>
      <c r="R3" s="4" t="s">
        <v>2</v>
      </c>
      <c r="S3" s="5"/>
    </row>
    <row r="4" spans="1:19" x14ac:dyDescent="0.35">
      <c r="A4" s="2"/>
      <c r="B4" s="2"/>
      <c r="C4" s="2"/>
      <c r="D4" s="2"/>
      <c r="E4" s="7">
        <v>2016</v>
      </c>
      <c r="F4" s="7">
        <v>2017</v>
      </c>
      <c r="G4" s="7">
        <v>2018</v>
      </c>
      <c r="H4" s="7">
        <v>2019</v>
      </c>
      <c r="I4" s="7">
        <v>2020</v>
      </c>
      <c r="J4" s="7">
        <v>2021</v>
      </c>
      <c r="K4" s="7">
        <v>2022</v>
      </c>
      <c r="L4" s="8">
        <v>2023</v>
      </c>
      <c r="M4" s="7">
        <v>2024</v>
      </c>
      <c r="N4" s="7">
        <v>2025</v>
      </c>
      <c r="O4" s="7">
        <v>2026</v>
      </c>
      <c r="P4" s="7">
        <v>2027</v>
      </c>
      <c r="Q4" s="8">
        <v>2028</v>
      </c>
      <c r="R4" s="9" t="s">
        <v>1</v>
      </c>
      <c r="S4" s="9" t="s">
        <v>0</v>
      </c>
    </row>
    <row r="5" spans="1:19" x14ac:dyDescent="0.35">
      <c r="A5" s="2"/>
      <c r="B5" s="2"/>
      <c r="C5" s="2"/>
      <c r="D5" s="2"/>
      <c r="E5" s="10"/>
      <c r="F5" s="10"/>
      <c r="G5" s="10"/>
      <c r="H5" s="10"/>
      <c r="I5" s="10"/>
      <c r="J5" s="10"/>
      <c r="K5" s="10"/>
      <c r="L5" s="11"/>
      <c r="M5" s="10"/>
      <c r="N5" s="10"/>
      <c r="O5" s="10"/>
      <c r="P5" s="10"/>
      <c r="Q5" s="11"/>
      <c r="R5" s="10"/>
      <c r="S5" s="10"/>
    </row>
    <row r="7" spans="1:19" x14ac:dyDescent="0.35">
      <c r="A7" s="12" t="s">
        <v>3</v>
      </c>
      <c r="C7" s="12"/>
      <c r="D7" s="12" t="s">
        <v>4</v>
      </c>
    </row>
    <row r="8" spans="1:19" x14ac:dyDescent="0.35">
      <c r="A8" s="13" t="s">
        <v>5</v>
      </c>
      <c r="D8" s="13" t="s">
        <v>6</v>
      </c>
      <c r="E8" s="14">
        <f>'[1]M14 - Drivers'!E9</f>
        <v>2381080</v>
      </c>
      <c r="F8" s="14">
        <f>'[1]M14 - Drivers'!F9</f>
        <v>2383214</v>
      </c>
      <c r="G8" s="14">
        <f>'[1]M14 - Drivers'!G9</f>
        <v>2383887</v>
      </c>
      <c r="H8" s="14">
        <f>'[1]M14 - Drivers'!H9</f>
        <v>2393226</v>
      </c>
      <c r="I8" s="14">
        <f>'[1]M14 - Drivers'!I9</f>
        <v>2399715</v>
      </c>
      <c r="J8" s="14">
        <f>'[1]M14 - Drivers'!J9</f>
        <v>2405770</v>
      </c>
      <c r="K8" s="14">
        <f>'[1]M14 - Drivers'!K9</f>
        <v>2412196</v>
      </c>
      <c r="L8" s="14">
        <f>'[1]M14 - Drivers'!L9</f>
        <v>2424364</v>
      </c>
      <c r="M8" s="14">
        <f>'[1]M14 - Drivers'!M9</f>
        <v>2430849</v>
      </c>
      <c r="N8" s="14">
        <f>'[1]M14 - Drivers'!N9</f>
        <v>2430262</v>
      </c>
      <c r="O8" s="14">
        <f>'[1]M14 - Drivers'!O9</f>
        <v>0</v>
      </c>
      <c r="P8" s="14">
        <f>'[1]M14 - Drivers'!P9</f>
        <v>0</v>
      </c>
      <c r="Q8" s="14">
        <f>'[1]M14 - Drivers'!Q9</f>
        <v>0</v>
      </c>
      <c r="R8" s="15"/>
      <c r="S8" s="16"/>
    </row>
    <row r="10" spans="1:19" x14ac:dyDescent="0.35">
      <c r="A10" s="12" t="s">
        <v>7</v>
      </c>
    </row>
    <row r="11" spans="1:19" x14ac:dyDescent="0.35">
      <c r="A11" s="13" t="s">
        <v>8</v>
      </c>
      <c r="D11" s="13" t="s">
        <v>9</v>
      </c>
      <c r="E11" s="14">
        <f>SUMIFS('[1]V1 - Total Asset Movements'!BB$28:BB$124,'[1]V1 - Total Asset Movements'!$D$28:$D$124,"km",'[1]V1 - Total Asset Movements'!$A$28:$A$124,"Overhead*")</f>
        <v>12897.140238985505</v>
      </c>
      <c r="F11" s="14">
        <f>SUMIFS('[1]V1 - Total Asset Movements'!BC$28:BC$124,'[1]V1 - Total Asset Movements'!$D$28:$D$124,"km",'[1]V1 - Total Asset Movements'!$A$28:$A$124,"Overhead*")</f>
        <v>12679.411581865465</v>
      </c>
      <c r="G11" s="14">
        <f>SUMIFS('[1]V1 - Total Asset Movements'!BD$28:BD$124,'[1]V1 - Total Asset Movements'!$D$28:$D$124,"km",'[1]V1 - Total Asset Movements'!$A$28:$A$124,"Overhead*")</f>
        <v>12670.04535307375</v>
      </c>
      <c r="H11" s="14">
        <f>SUMIFS('[1]V1 - Total Asset Movements'!BE$28:BE$124,'[1]V1 - Total Asset Movements'!$D$28:$D$124,"km",'[1]V1 - Total Asset Movements'!$A$28:$A$124,"Overhead*")</f>
        <v>12592.351166666667</v>
      </c>
      <c r="I11" s="14">
        <f>SUMIFS('[1]V1 - Total Asset Movements'!BF$28:BF$124,'[1]V1 - Total Asset Movements'!$D$28:$D$124,"km",'[1]V1 - Total Asset Movements'!$A$28:$A$124,"Overhead*")</f>
        <v>12545.502000000002</v>
      </c>
      <c r="J11" s="14">
        <f>SUMIFS('[1]V1 - Total Asset Movements'!BG$28:BG$124,'[1]V1 - Total Asset Movements'!$D$28:$D$124,"km",'[1]V1 - Total Asset Movements'!$A$28:$A$124,"Overhead*")</f>
        <v>12519.456</v>
      </c>
      <c r="K11" s="14">
        <f>SUMIFS('[1]V1 - Total Asset Movements'!BH$28:BH$124,'[1]V1 - Total Asset Movements'!$D$28:$D$124,"km",'[1]V1 - Total Asset Movements'!$A$28:$A$124,"Overhead*")</f>
        <v>12512.626431022942</v>
      </c>
      <c r="L11" s="14">
        <f>SUMIFS('[1]V1 - Total Asset Movements'!BI$28:BI$124,'[1]V1 - Total Asset Movements'!$D$28:$D$124,"km",'[1]V1 - Total Asset Movements'!$A$28:$A$124,"Overhead*")</f>
        <v>12726.113423331069</v>
      </c>
      <c r="M11" s="14">
        <f>SUMIFS('[1]V1 - Total Asset Movements'!BJ$28:BJ$124,'[1]V1 - Total Asset Movements'!$D$28:$D$124,"km",'[1]V1 - Total Asset Movements'!$A$28:$A$124,"Overhead*")</f>
        <v>12913.875537892838</v>
      </c>
      <c r="N11" s="14">
        <f>SUMIFS('[1]V1 - Total Asset Movements'!BK$28:BK$124,'[1]V1 - Total Asset Movements'!$D$28:$D$124,"km",'[1]V1 - Total Asset Movements'!$A$28:$A$124,"Overhead*")</f>
        <v>12389.180758547795</v>
      </c>
      <c r="O11" s="14"/>
      <c r="P11" s="14"/>
      <c r="Q11" s="14"/>
      <c r="R11" s="17"/>
      <c r="S11" s="18"/>
    </row>
    <row r="12" spans="1:19" x14ac:dyDescent="0.35">
      <c r="A12" s="13" t="s">
        <v>10</v>
      </c>
      <c r="D12" s="13" t="s">
        <v>9</v>
      </c>
      <c r="E12" s="14">
        <f>SUMIFS('[1]V1 - Total Asset Movements'!BB$28:BB$124,'[1]V1 - Total Asset Movements'!$D$28:$D$124,"km",'[1]V1 - Total Asset Movements'!$A$28:$A$124,"Cable")-E13</f>
        <v>45024.203540241026</v>
      </c>
      <c r="F12" s="14">
        <f>SUMIFS('[1]V1 - Total Asset Movements'!BC$28:BC$124,'[1]V1 - Total Asset Movements'!$D$28:$D$124,"km",'[1]V1 - Total Asset Movements'!$A$28:$A$124,"Cable")-F13</f>
        <v>44386.020257889097</v>
      </c>
      <c r="G12" s="14">
        <f>SUMIFS('[1]V1 - Total Asset Movements'!BD$28:BD$124,'[1]V1 - Total Asset Movements'!$D$28:$D$124,"km",'[1]V1 - Total Asset Movements'!$A$28:$A$124,"Cable")-G13</f>
        <v>44630.263382122794</v>
      </c>
      <c r="H12" s="14">
        <f>SUMIFS('[1]V1 - Total Asset Movements'!BE$28:BE$124,'[1]V1 - Total Asset Movements'!$D$28:$D$124,"km",'[1]V1 - Total Asset Movements'!$A$28:$A$124,"Cable")-H13</f>
        <v>44732.686102057465</v>
      </c>
      <c r="I12" s="14">
        <f>SUMIFS('[1]V1 - Total Asset Movements'!BF$28:BF$124,'[1]V1 - Total Asset Movements'!$D$28:$D$124,"km",'[1]V1 - Total Asset Movements'!$A$28:$A$124,"Cable")-I13</f>
        <v>44863.16081962263</v>
      </c>
      <c r="J12" s="14">
        <f>SUMIFS('[1]V1 - Total Asset Movements'!BG$28:BG$124,'[1]V1 - Total Asset Movements'!$D$28:$D$124,"km",'[1]V1 - Total Asset Movements'!$A$28:$A$124,"Cable")-J13</f>
        <v>44872.381031994963</v>
      </c>
      <c r="K12" s="14">
        <f>SUMIFS('[1]V1 - Total Asset Movements'!BH$28:BH$124,'[1]V1 - Total Asset Movements'!$D$28:$D$124,"km",'[1]V1 - Total Asset Movements'!$A$28:$A$124,"Cable")-K13</f>
        <v>45158.426827006202</v>
      </c>
      <c r="L12" s="14">
        <f>SUMIFS('[1]V1 - Total Asset Movements'!BI$28:BI$124,'[1]V1 - Total Asset Movements'!$D$28:$D$124,"km",'[1]V1 - Total Asset Movements'!$A$28:$A$124,"Cable")-L13</f>
        <v>47273.238228406677</v>
      </c>
      <c r="M12" s="14">
        <f>SUMIFS('[1]V1 - Total Asset Movements'!BJ$28:BJ$124,'[1]V1 - Total Asset Movements'!$D$28:$D$124,"km",'[1]V1 - Total Asset Movements'!$A$28:$A$124,"Cable")-M13</f>
        <v>47911.228095903862</v>
      </c>
      <c r="N12" s="14">
        <f>SUMIFS('[1]V1 - Total Asset Movements'!BK$28:BK$124,'[1]V1 - Total Asset Movements'!$D$28:$D$124,"km",'[1]V1 - Total Asset Movements'!$A$28:$A$124,"Cable")-N13</f>
        <v>47324.222731775895</v>
      </c>
      <c r="O12" s="14"/>
      <c r="P12" s="14"/>
      <c r="Q12" s="14"/>
      <c r="R12" s="19"/>
      <c r="S12" s="20"/>
    </row>
    <row r="13" spans="1:19" x14ac:dyDescent="0.35">
      <c r="A13" s="13" t="s">
        <v>11</v>
      </c>
      <c r="D13" s="13" t="s">
        <v>9</v>
      </c>
      <c r="E13" s="14">
        <f>SUM('[1]V1 - Total Asset Movements'!BB54,'[1]V1 - Total Asset Movements'!BB91,'[1]V1 - Total Asset Movements'!BB118)</f>
        <v>25.024000000000001</v>
      </c>
      <c r="F13" s="14">
        <f>SUM('[1]V1 - Total Asset Movements'!BC54,'[1]V1 - Total Asset Movements'!BC91,'[1]V1 - Total Asset Movements'!BC118)</f>
        <v>25.024000000000001</v>
      </c>
      <c r="G13" s="14">
        <f>SUM('[1]V1 - Total Asset Movements'!BD54,'[1]V1 - Total Asset Movements'!BD91,'[1]V1 - Total Asset Movements'!BD118)</f>
        <v>23.841577922200003</v>
      </c>
      <c r="H13" s="14">
        <f>SUM('[1]V1 - Total Asset Movements'!BE54,'[1]V1 - Total Asset Movements'!BE91,'[1]V1 - Total Asset Movements'!BE118)</f>
        <v>23.84</v>
      </c>
      <c r="I13" s="14">
        <f>SUM('[1]V1 - Total Asset Movements'!BF54,'[1]V1 - Total Asset Movements'!BF91,'[1]V1 - Total Asset Movements'!BF118)</f>
        <v>23.423999999999999</v>
      </c>
      <c r="J13" s="14">
        <f>SUM('[1]V1 - Total Asset Movements'!BG54,'[1]V1 - Total Asset Movements'!BG91,'[1]V1 - Total Asset Movements'!BG118)</f>
        <v>23.443999999999999</v>
      </c>
      <c r="K13" s="14">
        <f>SUM('[1]V1 - Total Asset Movements'!BH54,'[1]V1 - Total Asset Movements'!BH91,'[1]V1 - Total Asset Movements'!BH118)</f>
        <v>23.461017599980238</v>
      </c>
      <c r="L13" s="14">
        <f>SUM('[1]V1 - Total Asset Movements'!BI54,'[1]V1 - Total Asset Movements'!BI91,'[1]V1 - Total Asset Movements'!BI118)</f>
        <v>23.373664042390335</v>
      </c>
      <c r="M13" s="14">
        <f>SUM('[1]V1 - Total Asset Movements'!BJ54,'[1]V1 - Total Asset Movements'!BJ91,'[1]V1 - Total Asset Movements'!BJ118)</f>
        <v>23.062398601555561</v>
      </c>
      <c r="N13" s="14">
        <f>SUM('[1]V1 - Total Asset Movements'!BK54,'[1]V1 - Total Asset Movements'!BK91,'[1]V1 - Total Asset Movements'!BK118)</f>
        <v>23.04089891074436</v>
      </c>
      <c r="O13" s="14"/>
      <c r="P13" s="14"/>
      <c r="Q13" s="14"/>
      <c r="R13" s="19"/>
      <c r="S13" s="20"/>
    </row>
    <row r="14" spans="1:19" x14ac:dyDescent="0.35">
      <c r="A14" s="13" t="s">
        <v>12</v>
      </c>
      <c r="D14" s="13" t="s">
        <v>9</v>
      </c>
      <c r="E14" s="14">
        <f>'[1]M14 - Drivers'!E30</f>
        <v>57946.367779226537</v>
      </c>
      <c r="F14" s="14">
        <f>'[1]M14 - Drivers'!F30</f>
        <v>57090.455839754562</v>
      </c>
      <c r="G14" s="14">
        <f>'[1]M14 - Drivers'!G30</f>
        <v>57324.150313118742</v>
      </c>
      <c r="H14" s="14">
        <f>'[1]M14 - Drivers'!H30</f>
        <v>57348.877268724129</v>
      </c>
      <c r="I14" s="14">
        <f>'[1]M14 - Drivers'!I30</f>
        <v>57432.086819622629</v>
      </c>
      <c r="J14" s="14">
        <f>'[1]M14 - Drivers'!J30</f>
        <v>57415.281031994964</v>
      </c>
      <c r="K14" s="14">
        <f>'[1]M14 - Drivers'!K30</f>
        <v>57694.514275629117</v>
      </c>
      <c r="L14" s="14">
        <f>'[1]M14 - Drivers'!L30</f>
        <v>60022.725315780139</v>
      </c>
      <c r="M14" s="14">
        <f>'[1]M14 - Drivers'!M30</f>
        <v>60848.166032398251</v>
      </c>
      <c r="N14" s="14">
        <f>'[1]M14 - Drivers'!N30</f>
        <v>59736.444389234435</v>
      </c>
      <c r="O14" s="14"/>
      <c r="P14" s="14"/>
      <c r="Q14" s="14"/>
      <c r="R14" s="21"/>
      <c r="S14" s="22"/>
    </row>
    <row r="16" spans="1:19" x14ac:dyDescent="0.35">
      <c r="A16" s="12" t="s">
        <v>13</v>
      </c>
    </row>
    <row r="17" spans="1:19" x14ac:dyDescent="0.35">
      <c r="A17" s="13" t="s">
        <v>14</v>
      </c>
      <c r="D17" s="13" t="s">
        <v>15</v>
      </c>
      <c r="E17" s="17"/>
      <c r="F17" s="23"/>
      <c r="G17" s="23"/>
      <c r="H17" s="23"/>
      <c r="I17" s="23"/>
      <c r="J17" s="23"/>
      <c r="K17" s="23"/>
      <c r="L17" s="18"/>
      <c r="M17" s="24">
        <f>'[1]T1 - PCFM Totex Inputs 20-21'!G35</f>
        <v>280.59293726594012</v>
      </c>
      <c r="N17" s="24">
        <f>'[1]T1 - PCFM Totex Inputs 20-21'!H35</f>
        <v>341.79728091768419</v>
      </c>
      <c r="O17" s="24"/>
      <c r="P17" s="24"/>
      <c r="Q17" s="24"/>
      <c r="R17" s="25"/>
      <c r="S17" s="26">
        <f>SUM(M17:Q17)</f>
        <v>622.39021818362426</v>
      </c>
    </row>
    <row r="18" spans="1:19" x14ac:dyDescent="0.35">
      <c r="A18" s="13" t="s">
        <v>16</v>
      </c>
      <c r="D18" s="13" t="s">
        <v>15</v>
      </c>
      <c r="E18" s="19"/>
      <c r="F18" s="27"/>
      <c r="G18" s="27"/>
      <c r="H18" s="27"/>
      <c r="I18" s="27"/>
      <c r="J18" s="27"/>
      <c r="K18" s="27"/>
      <c r="L18" s="20"/>
      <c r="M18" s="28">
        <v>343.60278537930049</v>
      </c>
      <c r="N18" s="28">
        <v>343.82150534402831</v>
      </c>
      <c r="O18" s="29"/>
      <c r="P18" s="29"/>
      <c r="Q18" s="29"/>
      <c r="R18" s="30"/>
      <c r="S18" s="26">
        <f>SUM(M18:Q18)</f>
        <v>687.4242907233288</v>
      </c>
    </row>
    <row r="19" spans="1:19" x14ac:dyDescent="0.35">
      <c r="A19" s="13" t="s">
        <v>17</v>
      </c>
      <c r="D19" s="13" t="s">
        <v>18</v>
      </c>
      <c r="E19" s="21"/>
      <c r="F19" s="31"/>
      <c r="G19" s="31"/>
      <c r="H19" s="31"/>
      <c r="I19" s="31"/>
      <c r="J19" s="31"/>
      <c r="K19" s="31"/>
      <c r="L19" s="22"/>
      <c r="M19" s="32">
        <f t="shared" ref="M19:S19" si="0">IFERROR(M17/M18,0)</f>
        <v>0.81662008925857721</v>
      </c>
      <c r="N19" s="33">
        <f t="shared" si="0"/>
        <v>0.99411257179995571</v>
      </c>
      <c r="O19" s="33">
        <f t="shared" si="0"/>
        <v>0</v>
      </c>
      <c r="P19" s="33">
        <f t="shared" si="0"/>
        <v>0</v>
      </c>
      <c r="Q19" s="33">
        <f t="shared" si="0"/>
        <v>0</v>
      </c>
      <c r="R19" s="34"/>
      <c r="S19" s="33">
        <f t="shared" si="0"/>
        <v>0.90539456720204969</v>
      </c>
    </row>
    <row r="21" spans="1:19" x14ac:dyDescent="0.35">
      <c r="A21" s="12" t="s">
        <v>19</v>
      </c>
    </row>
    <row r="22" spans="1:19" x14ac:dyDescent="0.35">
      <c r="A22" s="13" t="s">
        <v>20</v>
      </c>
      <c r="D22" s="13" t="s">
        <v>21</v>
      </c>
      <c r="E22" s="14">
        <f>'[1]M14 - Drivers'!E14</f>
        <v>45.620000000000005</v>
      </c>
      <c r="F22" s="14">
        <f>'[1]M14 - Drivers'!F14</f>
        <v>34.108281136314233</v>
      </c>
      <c r="G22" s="14">
        <f>'[1]M14 - Drivers'!G14</f>
        <v>34.831635983584796</v>
      </c>
      <c r="H22" s="14">
        <f>'[1]M14 - Drivers'!H14</f>
        <v>33.830000000000005</v>
      </c>
      <c r="I22" s="14">
        <f>'[1]M14 - Drivers'!I14</f>
        <v>29.061543037402359</v>
      </c>
      <c r="J22" s="14">
        <f>'[1]M14 - Drivers'!J14</f>
        <v>29.414615694767164</v>
      </c>
      <c r="K22" s="14">
        <f>'[1]M14 - Drivers'!K14</f>
        <v>31.396702423849472</v>
      </c>
      <c r="L22" s="14">
        <f>'[1]M14 - Drivers'!L14</f>
        <v>25.328168542347601</v>
      </c>
      <c r="M22" s="14">
        <f>'[1]M14 - Drivers'!M14</f>
        <v>30.194059770886632</v>
      </c>
      <c r="N22" s="14">
        <f>'[1]M14 - Drivers'!N14</f>
        <v>29.490400623471874</v>
      </c>
      <c r="O22" s="14">
        <f>'[1]M14 - Drivers'!O14</f>
        <v>0</v>
      </c>
      <c r="P22" s="14">
        <f>'[1]M14 - Drivers'!P14</f>
        <v>0</v>
      </c>
      <c r="Q22" s="14">
        <f>'[1]M14 - Drivers'!Q14</f>
        <v>0</v>
      </c>
      <c r="R22" s="17"/>
      <c r="S22" s="18"/>
    </row>
    <row r="23" spans="1:19" x14ac:dyDescent="0.35">
      <c r="A23" s="13" t="s">
        <v>22</v>
      </c>
      <c r="D23" s="13" t="s">
        <v>23</v>
      </c>
      <c r="E23" s="14">
        <f>'[1]M14 - Drivers'!E15</f>
        <v>78.81</v>
      </c>
      <c r="F23" s="14">
        <f>'[1]M14 - Drivers'!F15</f>
        <v>30.653121717143318</v>
      </c>
      <c r="G23" s="14">
        <f>'[1]M14 - Drivers'!G15</f>
        <v>33.701312142731602</v>
      </c>
      <c r="H23" s="14">
        <f>'[1]M14 - Drivers'!H15</f>
        <v>32.75</v>
      </c>
      <c r="I23" s="14">
        <f>'[1]M14 - Drivers'!I15</f>
        <v>26.217618404680156</v>
      </c>
      <c r="J23" s="14">
        <f>'[1]M14 - Drivers'!J15</f>
        <v>25.455959630388609</v>
      </c>
      <c r="K23" s="14">
        <f>'[1]M14 - Drivers'!K15</f>
        <v>69.370927155173135</v>
      </c>
      <c r="L23" s="14">
        <f>'[1]M14 - Drivers'!L15</f>
        <v>24.193553443294817</v>
      </c>
      <c r="M23" s="14">
        <f>'[1]M14 - Drivers'!M15</f>
        <v>34.497473105075635</v>
      </c>
      <c r="N23" s="14">
        <f>'[1]M14 - Drivers'!N15</f>
        <v>41.447860354151118</v>
      </c>
      <c r="O23" s="14">
        <f>'[1]M14 - Drivers'!O15</f>
        <v>0</v>
      </c>
      <c r="P23" s="14">
        <f>'[1]M14 - Drivers'!P15</f>
        <v>0</v>
      </c>
      <c r="Q23" s="14">
        <f>'[1]M14 - Drivers'!Q15</f>
        <v>0</v>
      </c>
      <c r="R23" s="19"/>
      <c r="S23" s="20"/>
    </row>
    <row r="24" spans="1:19" x14ac:dyDescent="0.35">
      <c r="A24" s="13" t="s">
        <v>24</v>
      </c>
      <c r="D24" s="13" t="s">
        <v>21</v>
      </c>
      <c r="E24" s="14">
        <f>'[1]M14 - Drivers'!E16</f>
        <v>35.03</v>
      </c>
      <c r="F24" s="14">
        <f>'[1]M14 - Drivers'!F16</f>
        <v>31.118281136314231</v>
      </c>
      <c r="G24" s="14">
        <f>'[1]M14 - Drivers'!G16</f>
        <v>31.341635983584794</v>
      </c>
      <c r="H24" s="14">
        <f>'[1]M14 - Drivers'!H16</f>
        <v>32.67</v>
      </c>
      <c r="I24" s="14">
        <f>'[1]M14 - Drivers'!I16</f>
        <v>26.68154303740236</v>
      </c>
      <c r="J24" s="14">
        <f>'[1]M14 - Drivers'!J16</f>
        <v>29.414615694767164</v>
      </c>
      <c r="K24" s="14">
        <f>'[1]M14 - Drivers'!K16</f>
        <v>24.8</v>
      </c>
      <c r="L24" s="14">
        <f>'[1]M14 - Drivers'!L16</f>
        <v>25.328168542347601</v>
      </c>
      <c r="M24" s="14">
        <f>'[1]M14 - Drivers'!M16</f>
        <v>24.539368755525331</v>
      </c>
      <c r="N24" s="14">
        <f>'[1]M14 - Drivers'!N16</f>
        <v>24.26195200352884</v>
      </c>
      <c r="O24" s="14">
        <f>'[1]M14 - Drivers'!O16</f>
        <v>0</v>
      </c>
      <c r="P24" s="14">
        <f>'[1]M14 - Drivers'!P16</f>
        <v>0</v>
      </c>
      <c r="Q24" s="14">
        <f>'[1]M14 - Drivers'!Q16</f>
        <v>0</v>
      </c>
      <c r="R24" s="19"/>
      <c r="S24" s="20"/>
    </row>
    <row r="25" spans="1:19" x14ac:dyDescent="0.35">
      <c r="A25" s="13" t="s">
        <v>25</v>
      </c>
      <c r="D25" s="13" t="s">
        <v>23</v>
      </c>
      <c r="E25" s="14">
        <f>'[1]M14 - Drivers'!E17</f>
        <v>28.439999999999998</v>
      </c>
      <c r="F25" s="14">
        <f>'[1]M14 - Drivers'!F17</f>
        <v>29.343121717143319</v>
      </c>
      <c r="G25" s="14">
        <f>'[1]M14 - Drivers'!G17</f>
        <v>29.601312142731601</v>
      </c>
      <c r="H25" s="14">
        <f>'[1]M14 - Drivers'!H17</f>
        <v>30.619999999999997</v>
      </c>
      <c r="I25" s="14">
        <f>'[1]M14 - Drivers'!I17</f>
        <v>23.947618404680156</v>
      </c>
      <c r="J25" s="14">
        <f>'[1]M14 - Drivers'!J17</f>
        <v>25.455959630388609</v>
      </c>
      <c r="K25" s="14">
        <f>'[1]M14 - Drivers'!K17</f>
        <v>25.39</v>
      </c>
      <c r="L25" s="14">
        <f>'[1]M14 - Drivers'!L17</f>
        <v>24.193553443294817</v>
      </c>
      <c r="M25" s="14">
        <f>'[1]M14 - Drivers'!M17</f>
        <v>23.531216871142554</v>
      </c>
      <c r="N25" s="14">
        <f>'[1]M14 - Drivers'!N17</f>
        <v>23.058078923177831</v>
      </c>
      <c r="O25" s="14">
        <f>'[1]M14 - Drivers'!O17</f>
        <v>0</v>
      </c>
      <c r="P25" s="14">
        <f>'[1]M14 - Drivers'!P17</f>
        <v>0</v>
      </c>
      <c r="Q25" s="14">
        <f>'[1]M14 - Drivers'!Q17</f>
        <v>0</v>
      </c>
      <c r="R25" s="21"/>
      <c r="S25" s="22"/>
    </row>
    <row r="27" spans="1:19" x14ac:dyDescent="0.35">
      <c r="A27" s="12" t="s">
        <v>26</v>
      </c>
    </row>
    <row r="28" spans="1:19" x14ac:dyDescent="0.35">
      <c r="A28" s="13" t="s">
        <v>27</v>
      </c>
      <c r="D28" s="13" t="s">
        <v>28</v>
      </c>
      <c r="E28" s="29">
        <v>95.526117820891699</v>
      </c>
      <c r="F28" s="29">
        <v>96.748353721815135</v>
      </c>
      <c r="G28" s="29">
        <v>79.904651550516832</v>
      </c>
      <c r="H28" s="29">
        <v>78.637169456128476</v>
      </c>
      <c r="I28" s="29">
        <v>83.191382573042432</v>
      </c>
      <c r="J28" s="29">
        <v>77.876000000000005</v>
      </c>
      <c r="K28" s="29">
        <v>74.141742012312136</v>
      </c>
      <c r="L28" s="29">
        <v>102.73093150805255</v>
      </c>
      <c r="M28" s="29">
        <v>90.149143206104995</v>
      </c>
      <c r="N28" s="29">
        <v>94.139662437795067</v>
      </c>
      <c r="O28" s="29"/>
      <c r="P28" s="29"/>
      <c r="Q28" s="29"/>
      <c r="R28" s="17"/>
      <c r="S28" s="18"/>
    </row>
    <row r="29" spans="1:19" x14ac:dyDescent="0.35">
      <c r="A29" s="13" t="s">
        <v>27</v>
      </c>
      <c r="D29" s="13" t="s">
        <v>29</v>
      </c>
      <c r="E29" s="14">
        <f>IFERROR(E28/HLOOKUP(E$4,'[1]I6  - Inflation'!$K$4:$W$8,5,0),0)</f>
        <v>84.247</v>
      </c>
      <c r="F29" s="14">
        <f>IFERROR(F28/HLOOKUP(F$4,'[1]I6  - Inflation'!$K$4:$W$8,5,0),0)</f>
        <v>87.153000000000006</v>
      </c>
      <c r="G29" s="14">
        <f>IFERROR(G28/HLOOKUP(G$4,'[1]I6  - Inflation'!$K$4:$W$8,5,0),0)</f>
        <v>74.67349999999999</v>
      </c>
      <c r="H29" s="14">
        <f>IFERROR(H28/HLOOKUP(H$4,'[1]I6  - Inflation'!$K$4:$W$8,5,0),0)</f>
        <v>75.734499999999997</v>
      </c>
      <c r="I29" s="14">
        <f>IFERROR(I28/HLOOKUP(I$4,'[1]I6  - Inflation'!$K$4:$W$8,5,0),0)</f>
        <v>82.194500000000019</v>
      </c>
      <c r="J29" s="14">
        <f>IFERROR(J28/HLOOKUP(J$4,'[1]I6  - Inflation'!$K$4:$W$8,5,0),0)</f>
        <v>77.876000000000005</v>
      </c>
      <c r="K29" s="14">
        <f>IFERROR(K28/HLOOKUP(K$4,'[1]I6  - Inflation'!$K$4:$W$8,5,0),0)</f>
        <v>78.42432025489299</v>
      </c>
      <c r="L29" s="14">
        <f>IFERROR(L28/HLOOKUP(L$4,'[1]I6  - Inflation'!$K$4:$W$8,5,0),0)</f>
        <v>122.65432972629979</v>
      </c>
      <c r="M29" s="14">
        <f>IFERROR(M28/HLOOKUP(M$4,'[1]I6  - Inflation'!$K$4:$W$8,5,0),0)</f>
        <v>115.44703650934052</v>
      </c>
      <c r="N29" s="14">
        <f>IFERROR(N28/HLOOKUP(N$4,'[1]I6  - Inflation'!$K$4:$W$8,5,0),0)</f>
        <v>124.43310782015949</v>
      </c>
      <c r="O29" s="14">
        <f>IFERROR(O28/HLOOKUP(O$4,'[1]I6  - Inflation'!$K$4:$W$8,5,0),0)</f>
        <v>0</v>
      </c>
      <c r="P29" s="14">
        <f>IFERROR(P28/HLOOKUP(P$4,'[1]I6  - Inflation'!$K$4:$W$8,5,0),0)</f>
        <v>0</v>
      </c>
      <c r="Q29" s="14">
        <f>IFERROR(Q28/HLOOKUP(Q$4,'[1]I6  - Inflation'!$K$4:$W$8,5,0),0)</f>
        <v>0</v>
      </c>
      <c r="R29" s="21"/>
      <c r="S29" s="22"/>
    </row>
    <row r="31" spans="1:19" x14ac:dyDescent="0.35">
      <c r="A31" s="12" t="s">
        <v>30</v>
      </c>
    </row>
    <row r="32" spans="1:19" x14ac:dyDescent="0.35">
      <c r="A32" s="13" t="s">
        <v>31</v>
      </c>
      <c r="D32" s="13" t="s">
        <v>32</v>
      </c>
      <c r="E32" s="29">
        <v>4.00244140625</v>
      </c>
      <c r="F32" s="29">
        <v>2.96</v>
      </c>
      <c r="G32" s="29">
        <v>3.7</v>
      </c>
      <c r="H32" s="29">
        <v>3.72</v>
      </c>
      <c r="I32" s="29">
        <v>2.4607480476777641</v>
      </c>
      <c r="J32" s="29">
        <v>2.64</v>
      </c>
      <c r="K32" s="29">
        <v>2.7530717399920728</v>
      </c>
      <c r="L32" s="29">
        <v>2.5299999999999998</v>
      </c>
      <c r="M32" s="14">
        <f>'[1]R5 - ODI'!E35</f>
        <v>2.2211776348342407</v>
      </c>
      <c r="N32" s="14">
        <f>'[1]R5 - ODI'!F35</f>
        <v>1.6374407582938388</v>
      </c>
      <c r="O32" s="14">
        <f>'[1]R5 - ODI'!G35</f>
        <v>0</v>
      </c>
      <c r="P32" s="14">
        <f>'[1]R5 - ODI'!H35</f>
        <v>0</v>
      </c>
      <c r="Q32" s="14">
        <f>'[1]R5 - ODI'!I35</f>
        <v>0</v>
      </c>
      <c r="R32" s="17"/>
      <c r="S32" s="18"/>
    </row>
    <row r="33" spans="1:19" x14ac:dyDescent="0.35">
      <c r="A33" s="13" t="s">
        <v>33</v>
      </c>
      <c r="D33" s="13" t="s">
        <v>32</v>
      </c>
      <c r="E33" s="29">
        <v>30.361990950226243</v>
      </c>
      <c r="F33" s="29">
        <v>31.910094637223974</v>
      </c>
      <c r="G33" s="29">
        <v>31.72</v>
      </c>
      <c r="H33" s="29">
        <v>32.869999999999997</v>
      </c>
      <c r="I33" s="29">
        <v>27.765625</v>
      </c>
      <c r="J33" s="29">
        <v>27.83</v>
      </c>
      <c r="K33" s="29">
        <v>27.808897876643073</v>
      </c>
      <c r="L33" s="29">
        <v>23.67</v>
      </c>
      <c r="M33" s="14">
        <f>'[1]R5 - ODI'!E75</f>
        <v>25.044559585492227</v>
      </c>
      <c r="N33" s="14">
        <f>'[1]R5 - ODI'!F75</f>
        <v>19.196129032258064</v>
      </c>
      <c r="O33" s="14">
        <f>'[1]R5 - ODI'!G75</f>
        <v>0</v>
      </c>
      <c r="P33" s="14">
        <f>'[1]R5 - ODI'!H75</f>
        <v>0</v>
      </c>
      <c r="Q33" s="14">
        <f>'[1]R5 - ODI'!I75</f>
        <v>0</v>
      </c>
      <c r="R33" s="21"/>
      <c r="S33" s="22"/>
    </row>
    <row r="35" spans="1:19" x14ac:dyDescent="0.35">
      <c r="A35" s="12" t="s">
        <v>34</v>
      </c>
    </row>
    <row r="36" spans="1:19" x14ac:dyDescent="0.35">
      <c r="A36" s="13" t="s">
        <v>35</v>
      </c>
      <c r="D36" s="13" t="s">
        <v>6</v>
      </c>
      <c r="E36" s="17"/>
      <c r="F36" s="23"/>
      <c r="G36" s="23"/>
      <c r="H36" s="23"/>
      <c r="I36" s="23"/>
      <c r="J36" s="23"/>
      <c r="K36" s="23"/>
      <c r="L36" s="18"/>
      <c r="M36" s="29">
        <v>7982</v>
      </c>
      <c r="N36" s="29">
        <v>8921</v>
      </c>
      <c r="O36" s="29"/>
      <c r="P36" s="29"/>
      <c r="Q36" s="29"/>
      <c r="R36" s="25"/>
      <c r="S36" s="26">
        <f>SUM(M36:Q36)</f>
        <v>16903</v>
      </c>
    </row>
    <row r="37" spans="1:19" x14ac:dyDescent="0.35">
      <c r="A37" s="13" t="s">
        <v>36</v>
      </c>
      <c r="D37" s="13" t="s">
        <v>6</v>
      </c>
      <c r="E37" s="19"/>
      <c r="F37" s="27"/>
      <c r="G37" s="27"/>
      <c r="H37" s="27"/>
      <c r="I37" s="27"/>
      <c r="J37" s="27"/>
      <c r="K37" s="27"/>
      <c r="L37" s="20"/>
      <c r="M37" s="29">
        <v>2278</v>
      </c>
      <c r="N37" s="29">
        <v>1386</v>
      </c>
      <c r="O37" s="29"/>
      <c r="P37" s="29"/>
      <c r="Q37" s="29"/>
      <c r="R37" s="30"/>
      <c r="S37" s="26">
        <f>SUM(M37:Q37)</f>
        <v>3664</v>
      </c>
    </row>
    <row r="38" spans="1:19" x14ac:dyDescent="0.35">
      <c r="A38" s="12" t="s">
        <v>2</v>
      </c>
      <c r="D38" s="13" t="s">
        <v>6</v>
      </c>
      <c r="E38" s="21"/>
      <c r="F38" s="31"/>
      <c r="G38" s="31"/>
      <c r="H38" s="31"/>
      <c r="I38" s="31"/>
      <c r="J38" s="31"/>
      <c r="K38" s="31"/>
      <c r="L38" s="22"/>
      <c r="M38" s="35">
        <f>SUM(M36:M37)</f>
        <v>10260</v>
      </c>
      <c r="N38" s="35">
        <f t="shared" ref="N38:Q38" si="1">SUM(N36:N37)</f>
        <v>10307</v>
      </c>
      <c r="O38" s="35">
        <f t="shared" si="1"/>
        <v>0</v>
      </c>
      <c r="P38" s="35">
        <f t="shared" si="1"/>
        <v>0</v>
      </c>
      <c r="Q38" s="35">
        <f t="shared" si="1"/>
        <v>0</v>
      </c>
      <c r="R38" s="34"/>
      <c r="S38" s="26">
        <f>SUM(M38:Q38)</f>
        <v>20567</v>
      </c>
    </row>
  </sheetData>
  <pageMargins left="0.7" right="0.7" top="0.75" bottom="0.75" header="0.3" footer="0.3"/>
  <pageSetup paperSize="9" orientation="portrait" r:id="rId1"/>
  <headerFooter>
    <oddFooter>&amp;C_x000D_&amp;1#&amp;"Calibri"&amp;12&amp;K008000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SI1 - Performance Summary</vt:lpstr>
    </vt:vector>
  </TitlesOfParts>
  <Company>Electricity North West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Swain, Lucy</dc:creator>
  <cp:lastModifiedBy>Swain, Lucy</cp:lastModifiedBy>
  <dcterms:created xsi:type="dcterms:W3CDTF">2025-07-30T16:19:24Z</dcterms:created>
  <dcterms:modified xsi:type="dcterms:W3CDTF">2025-10-24T12:48:56Z</dcterms:modified>
</cp:coreProperties>
</file>