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10.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11.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nw365-my.sharepoint.com/personal/ben_scott2_enwl_co_uk/Documents/Desktop/"/>
    </mc:Choice>
  </mc:AlternateContent>
  <xr:revisionPtr revIDLastSave="9" documentId="8_{412D10AF-177A-4FCE-A5AF-E802554AC1C9}" xr6:coauthVersionLast="47" xr6:coauthVersionMax="47" xr10:uidLastSave="{9E0352CF-E3E7-4553-BC18-308BC0D51459}"/>
  <bookViews>
    <workbookView xWindow="-110" yWindow="-110" windowWidth="19420" windowHeight="10420" tabRatio="803" firstSheet="6" activeTab="6" xr2:uid="{2D8F437E-6EB0-45FF-B5BD-A6422A53700C}"/>
  </bookViews>
  <sheets>
    <sheet name="Cover Sheet" sheetId="250" r:id="rId1"/>
    <sheet name="Changes Log" sheetId="251" r:id="rId2"/>
    <sheet name="Data Change Log" sheetId="252" r:id="rId3"/>
    <sheet name="E1 - Visual Amenity" sheetId="254" r:id="rId4"/>
    <sheet name="E3 - BCF" sheetId="246" r:id="rId5"/>
    <sheet name="E4 - Losses Snapshot" sheetId="253" r:id="rId6"/>
    <sheet name="E5 - Smart Metering" sheetId="240" r:id="rId7"/>
    <sheet name="heatmap" sheetId="269" state="hidden" r:id="rId8"/>
    <sheet name="Strategic Alignment" sheetId="272" state="hidden" r:id="rId9"/>
    <sheet name="TRL" sheetId="273" state="hidden" r:id="rId10"/>
    <sheet name="Data options" sheetId="277" state="hidden" r:id="rId11"/>
  </sheets>
  <externalReferences>
    <externalReference r:id="rId12"/>
    <externalReference r:id="rId13"/>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9" hidden="1">TRL!$A$1:$B$94</definedName>
    <definedName name="_Order2" hidden="1">0</definedName>
    <definedName name="cost_of_cap" localSheetId="10">#REF!</definedName>
    <definedName name="cost_of_cap" localSheetId="7">#REF!</definedName>
    <definedName name="cost_of_cap" localSheetId="8">#REF!</definedName>
    <definedName name="cost_of_cap" localSheetId="9">#REF!</definedName>
    <definedName name="cost_of_cap">#REF!</definedName>
    <definedName name="CPI_201718" localSheetId="10">#REF!</definedName>
    <definedName name="CPI_201718" localSheetId="7">#REF!</definedName>
    <definedName name="CPI_201718" localSheetId="8">#REF!</definedName>
    <definedName name="CPI_201718" localSheetId="9">#REF!</definedName>
    <definedName name="CPI_201718">#REF!</definedName>
    <definedName name="CPI_201819" localSheetId="10">#REF!</definedName>
    <definedName name="CPI_201819" localSheetId="7">#REF!</definedName>
    <definedName name="CPI_201819" localSheetId="8">#REF!</definedName>
    <definedName name="CPI_201819" localSheetId="9">#REF!</definedName>
    <definedName name="CPI_201819">#REF!</definedName>
    <definedName name="CPI_201920" localSheetId="10">#REF!</definedName>
    <definedName name="CPI_201920" localSheetId="7">#REF!</definedName>
    <definedName name="CPI_201920" localSheetId="8">#REF!</definedName>
    <definedName name="CPI_201920" localSheetId="9">#REF!</definedName>
    <definedName name="CPI_201920">#REF!</definedName>
    <definedName name="CPI_202021" localSheetId="10">#REF!</definedName>
    <definedName name="CPI_202021" localSheetId="7">#REF!</definedName>
    <definedName name="CPI_202021" localSheetId="8">#REF!</definedName>
    <definedName name="CPI_202021" localSheetId="9">#REF!</definedName>
    <definedName name="CPI_202021">#REF!</definedName>
    <definedName name="d_rate" localSheetId="10">#REF!</definedName>
    <definedName name="d_rate" localSheetId="7">#REF!</definedName>
    <definedName name="d_rate" localSheetId="8">#REF!</definedName>
    <definedName name="d_rate" localSheetId="9">#REF!</definedName>
    <definedName name="d_rate">#REF!</definedName>
    <definedName name="disc_rate" localSheetId="10">#REF!</definedName>
    <definedName name="disc_rate" localSheetId="7">#REF!</definedName>
    <definedName name="disc_rate" localSheetId="8">#REF!</definedName>
    <definedName name="disc_rate" localSheetId="9">#REF!</definedName>
    <definedName name="disc_rate">#REF!</definedName>
    <definedName name="f_CPI" localSheetId="10">#REF!</definedName>
    <definedName name="f_CPI" localSheetId="7">#REF!</definedName>
    <definedName name="f_CPI" localSheetId="8">#REF!</definedName>
    <definedName name="f_CPI" localSheetId="9">#REF!</definedName>
    <definedName name="f_CPI">#REF!</definedName>
    <definedName name="f_RPI" localSheetId="10">#REF!</definedName>
    <definedName name="f_RPI" localSheetId="7">#REF!</definedName>
    <definedName name="f_RPI" localSheetId="8">#REF!</definedName>
    <definedName name="f_RPI" localSheetId="9">#REF!</definedName>
    <definedName name="f_RPI">#REF!</definedName>
    <definedName name="_xlnm.Print_Area" localSheetId="3">'E1 - Visual Amenity'!$B$2:$Z$24</definedName>
    <definedName name="_xlnm.Print_Area" localSheetId="5">'E4 - Losses Snapshot'!$B$2:$AB$24</definedName>
    <definedName name="_xlnm.Print_Titles" localSheetId="3">'E1 - Visual Amenity'!#REF!</definedName>
    <definedName name="_xlnm.Print_Titles" localSheetId="5">'E4 - Losses Snapshot'!$B:$C</definedName>
    <definedName name="ProjectConclusion" localSheetId="10">#REF!</definedName>
    <definedName name="ProjectConclusion" localSheetId="7">#REF!</definedName>
    <definedName name="ProjectConclusion" localSheetId="8">#REF!</definedName>
    <definedName name="ProjectConclusion" localSheetId="9">#REF!</definedName>
    <definedName name="ProjectConclusion">#REF!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PI_201718" localSheetId="10">#REF!</definedName>
    <definedName name="RPI_201718" localSheetId="7">#REF!</definedName>
    <definedName name="RPI_201718" localSheetId="8">#REF!</definedName>
    <definedName name="RPI_201718" localSheetId="9">#REF!</definedName>
    <definedName name="RPI_201718">#REF!</definedName>
    <definedName name="RPI_201819" localSheetId="10">#REF!</definedName>
    <definedName name="RPI_201819" localSheetId="7">#REF!</definedName>
    <definedName name="RPI_201819" localSheetId="8">#REF!</definedName>
    <definedName name="RPI_201819" localSheetId="9">#REF!</definedName>
    <definedName name="RPI_201819">#REF!</definedName>
    <definedName name="RPI_201920" localSheetId="10">#REF!</definedName>
    <definedName name="RPI_201920" localSheetId="7">#REF!</definedName>
    <definedName name="RPI_201920" localSheetId="8">#REF!</definedName>
    <definedName name="RPI_201920" localSheetId="9">#REF!</definedName>
    <definedName name="RPI_201920">#REF!</definedName>
    <definedName name="RPI_202021" localSheetId="10">#REF!</definedName>
    <definedName name="RPI_202021" localSheetId="7">#REF!</definedName>
    <definedName name="RPI_202021" localSheetId="8">#REF!</definedName>
    <definedName name="RPI_202021" localSheetId="9">#REF!</definedName>
    <definedName name="RPI_202021">#REF!</definedName>
    <definedName name="SAPBEXhrIndnt" hidden="1">"Wide"</definedName>
    <definedName name="SAPsysID" hidden="1">"708C5W7SBKP804JT78WJ0JNKI"</definedName>
    <definedName name="SAPwbID" hidden="1">"ARS"</definedName>
    <definedName name="Stage1" localSheetId="10">#REF!</definedName>
    <definedName name="Stage1" localSheetId="7">#REF!</definedName>
    <definedName name="Stage1" localSheetId="8">#REF!</definedName>
    <definedName name="Stage1" localSheetId="9">#REF!</definedName>
    <definedName name="Stage1">#REF!</definedName>
    <definedName name="Stage2" localSheetId="10">#REF!</definedName>
    <definedName name="Stage2" localSheetId="7">#REF!</definedName>
    <definedName name="Stage2" localSheetId="8">#REF!</definedName>
    <definedName name="Stage2" localSheetId="9">#REF!</definedName>
    <definedName name="Stage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3" i="253" l="1"/>
  <c r="Z10" i="240"/>
  <c r="Z9" i="240"/>
  <c r="BV49" i="246"/>
  <c r="AQ49" i="246"/>
  <c r="AP49" i="246"/>
  <c r="AO49" i="246"/>
  <c r="AN49" i="246"/>
  <c r="AM49" i="246"/>
  <c r="AL49" i="246"/>
  <c r="AR49" i="246" s="1"/>
  <c r="AO46" i="246"/>
  <c r="BV45" i="246"/>
  <c r="AQ45" i="246"/>
  <c r="AP45" i="246"/>
  <c r="AO45" i="246"/>
  <c r="AN45" i="246"/>
  <c r="AM45" i="246"/>
  <c r="AL45" i="246"/>
  <c r="AR45" i="246" s="1"/>
  <c r="BV44" i="246"/>
  <c r="AQ44" i="246"/>
  <c r="AP44" i="246"/>
  <c r="AO44" i="246"/>
  <c r="AN44" i="246"/>
  <c r="AM44" i="246"/>
  <c r="AL44" i="246"/>
  <c r="AR44" i="246" s="1"/>
  <c r="BV43" i="246"/>
  <c r="AQ43" i="246"/>
  <c r="AP43" i="246"/>
  <c r="AP46" i="246" s="1"/>
  <c r="AO43" i="246"/>
  <c r="AR43" i="246" s="1"/>
  <c r="AN43" i="246"/>
  <c r="AM43" i="246"/>
  <c r="AL43" i="246"/>
  <c r="BV42" i="246"/>
  <c r="AQ42" i="246"/>
  <c r="AP42" i="246"/>
  <c r="AO42" i="246"/>
  <c r="AN42" i="246"/>
  <c r="AN46" i="246" s="1"/>
  <c r="AM42" i="246"/>
  <c r="AM46" i="246" s="1"/>
  <c r="AL42" i="246"/>
  <c r="AL46" i="246" s="1"/>
  <c r="BV38" i="246"/>
  <c r="AQ38" i="246"/>
  <c r="AP38" i="246"/>
  <c r="AO38" i="246"/>
  <c r="AN38" i="246"/>
  <c r="AR38" i="246" s="1"/>
  <c r="AM38" i="246"/>
  <c r="AL38" i="246"/>
  <c r="BV37" i="246"/>
  <c r="AQ37" i="246"/>
  <c r="AP37" i="246"/>
  <c r="AO37" i="246"/>
  <c r="AN37" i="246"/>
  <c r="AM37" i="246"/>
  <c r="AL37" i="246"/>
  <c r="AR37" i="246" s="1"/>
  <c r="BV36" i="246"/>
  <c r="AR36" i="246"/>
  <c r="AQ36" i="246"/>
  <c r="AP36" i="246"/>
  <c r="AO36" i="246"/>
  <c r="AN36" i="246"/>
  <c r="AM36" i="246"/>
  <c r="AL36" i="246"/>
  <c r="AL39" i="246" s="1"/>
  <c r="BV35" i="246"/>
  <c r="AQ35" i="246"/>
  <c r="AP35" i="246"/>
  <c r="AP39" i="246" s="1"/>
  <c r="AO35" i="246"/>
  <c r="AO39" i="246" s="1"/>
  <c r="AN35" i="246"/>
  <c r="AN39" i="246" s="1"/>
  <c r="AM35" i="246"/>
  <c r="AM39" i="246" s="1"/>
  <c r="AL35" i="246"/>
  <c r="BV31" i="246"/>
  <c r="AR31" i="246"/>
  <c r="AQ31" i="246"/>
  <c r="AP31" i="246"/>
  <c r="AO31" i="246"/>
  <c r="AN31" i="246"/>
  <c r="AM31" i="246"/>
  <c r="AL31" i="246"/>
  <c r="BV30" i="246"/>
  <c r="AQ30" i="246"/>
  <c r="AP30" i="246"/>
  <c r="AO30" i="246"/>
  <c r="AN30" i="246"/>
  <c r="AM30" i="246"/>
  <c r="AR30" i="246" s="1"/>
  <c r="AL30" i="246"/>
  <c r="BV29" i="246"/>
  <c r="AQ29" i="246"/>
  <c r="AP29" i="246"/>
  <c r="AO29" i="246"/>
  <c r="AN29" i="246"/>
  <c r="AM29" i="246"/>
  <c r="AL29" i="246"/>
  <c r="AR29" i="246" s="1"/>
  <c r="BV28" i="246"/>
  <c r="AR28" i="246"/>
  <c r="AQ28" i="246"/>
  <c r="AP28" i="246"/>
  <c r="AO28" i="246"/>
  <c r="AN28" i="246"/>
  <c r="AM28" i="246"/>
  <c r="AL28" i="246"/>
  <c r="BV27" i="246"/>
  <c r="AQ27" i="246"/>
  <c r="AP27" i="246"/>
  <c r="AO27" i="246"/>
  <c r="AN27" i="246"/>
  <c r="AM27" i="246"/>
  <c r="AR27" i="246" s="1"/>
  <c r="AL27" i="246"/>
  <c r="BV26" i="246"/>
  <c r="AQ26" i="246"/>
  <c r="AP26" i="246"/>
  <c r="AO26" i="246"/>
  <c r="AO32" i="246" s="1"/>
  <c r="AN26" i="246"/>
  <c r="AN32" i="246" s="1"/>
  <c r="AM26" i="246"/>
  <c r="AM32" i="246" s="1"/>
  <c r="AL26" i="246"/>
  <c r="AR26" i="246" s="1"/>
  <c r="BV25" i="246"/>
  <c r="AR25" i="246"/>
  <c r="AQ25" i="246"/>
  <c r="AP25" i="246"/>
  <c r="AP32" i="246" s="1"/>
  <c r="AO25" i="246"/>
  <c r="AN25" i="246"/>
  <c r="AM25" i="246"/>
  <c r="AL25" i="246"/>
  <c r="BV21" i="246"/>
  <c r="AQ21" i="246"/>
  <c r="AP21" i="246"/>
  <c r="AO21" i="246"/>
  <c r="AN21" i="246"/>
  <c r="AM21" i="246"/>
  <c r="AL21" i="246"/>
  <c r="AR21" i="246" s="1"/>
  <c r="BV20" i="246"/>
  <c r="AQ20" i="246"/>
  <c r="AP20" i="246"/>
  <c r="AR20" i="246" s="1"/>
  <c r="AO20" i="246"/>
  <c r="AN20" i="246"/>
  <c r="AM20" i="246"/>
  <c r="AL20" i="246"/>
  <c r="BV19" i="246"/>
  <c r="AQ19" i="246"/>
  <c r="AP19" i="246"/>
  <c r="AO19" i="246"/>
  <c r="AN19" i="246"/>
  <c r="AM19" i="246"/>
  <c r="AL19" i="246"/>
  <c r="AR19" i="246" s="1"/>
  <c r="BV18" i="246"/>
  <c r="AQ18" i="246"/>
  <c r="AP18" i="246"/>
  <c r="AO18" i="246"/>
  <c r="AN18" i="246"/>
  <c r="AM18" i="246"/>
  <c r="AL18" i="246"/>
  <c r="AR18" i="246" s="1"/>
  <c r="BV17" i="246"/>
  <c r="AQ17" i="246"/>
  <c r="AP17" i="246"/>
  <c r="AR17" i="246" s="1"/>
  <c r="AO17" i="246"/>
  <c r="AN17" i="246"/>
  <c r="AM17" i="246"/>
  <c r="AL17" i="246"/>
  <c r="BV16" i="246"/>
  <c r="AQ16" i="246"/>
  <c r="AP16" i="246"/>
  <c r="AO16" i="246"/>
  <c r="AO22" i="246" s="1"/>
  <c r="AN16" i="246"/>
  <c r="AN22" i="246" s="1"/>
  <c r="AM16" i="246"/>
  <c r="AM22" i="246" s="1"/>
  <c r="AL16" i="246"/>
  <c r="AR16" i="246" s="1"/>
  <c r="BV15" i="246"/>
  <c r="AQ15" i="246"/>
  <c r="AP15" i="246"/>
  <c r="AO15" i="246"/>
  <c r="AN15" i="246"/>
  <c r="AM15" i="246"/>
  <c r="AL15" i="246"/>
  <c r="AR15" i="246" s="1"/>
  <c r="BV14" i="246"/>
  <c r="AQ14" i="246"/>
  <c r="AP14" i="246"/>
  <c r="AR14" i="246" s="1"/>
  <c r="AO14" i="246"/>
  <c r="AN14" i="246"/>
  <c r="AM14" i="246"/>
  <c r="AL14" i="246"/>
  <c r="AQ39" i="246" l="1"/>
  <c r="AO8" i="246"/>
  <c r="AO9" i="246" s="1"/>
  <c r="AN8" i="246"/>
  <c r="AN9" i="246" s="1"/>
  <c r="AM8" i="246"/>
  <c r="AM9" i="246" s="1"/>
  <c r="AR46" i="246"/>
  <c r="AR42" i="246"/>
  <c r="AR35" i="246"/>
  <c r="AR39" i="246" s="1"/>
  <c r="AL22" i="246"/>
  <c r="AL32" i="246"/>
  <c r="AR32" i="246" s="1"/>
  <c r="AP22" i="246"/>
  <c r="AP8" i="246" s="1"/>
  <c r="AP9" i="246" s="1"/>
  <c r="AL8" i="246" l="1"/>
  <c r="AR22" i="246"/>
  <c r="AR8" i="246" l="1"/>
  <c r="AL9" i="246"/>
  <c r="AR9" i="246" s="1"/>
  <c r="AL14" i="254" l="1"/>
  <c r="AG14" i="254"/>
  <c r="AB14" i="254"/>
  <c r="W14" i="254"/>
  <c r="R14" i="254"/>
  <c r="M14" i="254"/>
  <c r="H14" i="254"/>
  <c r="AL13" i="254"/>
  <c r="AG13" i="254"/>
  <c r="W13" i="254"/>
  <c r="R13" i="254"/>
  <c r="M13" i="254"/>
  <c r="H13" i="254"/>
  <c r="AL12" i="254"/>
  <c r="AG12" i="254"/>
  <c r="W12" i="254"/>
  <c r="R12" i="254"/>
  <c r="M12" i="254"/>
  <c r="H12" i="254"/>
  <c r="AL11" i="254"/>
  <c r="AG11" i="254"/>
  <c r="W11" i="254"/>
  <c r="R11" i="254"/>
  <c r="M11" i="254"/>
  <c r="E11" i="254"/>
  <c r="H11" i="254" s="1"/>
  <c r="AL10" i="254"/>
  <c r="AG10" i="254"/>
  <c r="W10" i="254"/>
  <c r="R10" i="254"/>
  <c r="M10" i="254"/>
  <c r="H10" i="254"/>
  <c r="E10" i="254"/>
  <c r="AL9" i="254"/>
  <c r="AG9" i="254"/>
  <c r="W9" i="254"/>
  <c r="R9" i="254"/>
  <c r="M9" i="254"/>
  <c r="H9" i="254"/>
  <c r="AL8" i="254"/>
  <c r="AG8" i="254"/>
  <c r="W8" i="254"/>
  <c r="R8" i="254"/>
  <c r="M8" i="254"/>
  <c r="H8" i="254"/>
  <c r="AL7" i="254"/>
  <c r="AG7" i="254"/>
  <c r="W7" i="254"/>
  <c r="R7" i="254"/>
  <c r="M7" i="254"/>
  <c r="E7" i="254"/>
  <c r="H7" i="254" s="1"/>
  <c r="AK46" i="246"/>
  <c r="AJ46" i="246"/>
  <c r="AI46" i="246"/>
  <c r="AH46" i="246"/>
  <c r="AG46" i="246"/>
  <c r="AF46" i="246"/>
  <c r="AE46" i="246"/>
  <c r="AD46" i="246"/>
  <c r="AK39" i="246"/>
  <c r="AJ39" i="246"/>
  <c r="AI39" i="246"/>
  <c r="AH39" i="246"/>
  <c r="AG39" i="246"/>
  <c r="AF39" i="246"/>
  <c r="AE39" i="246"/>
  <c r="AD39" i="246"/>
  <c r="AK32" i="246"/>
  <c r="AJ32" i="246"/>
  <c r="AI32" i="246"/>
  <c r="AH32" i="246"/>
  <c r="AG32" i="246"/>
  <c r="AF32" i="246"/>
  <c r="AE32" i="246"/>
  <c r="AD32" i="246"/>
  <c r="AK22" i="246"/>
  <c r="AJ22" i="246"/>
  <c r="AI22" i="246"/>
  <c r="AH22" i="246"/>
  <c r="AG22" i="246"/>
  <c r="AF22" i="246"/>
  <c r="AE22" i="246"/>
  <c r="AD22" i="246"/>
  <c r="AQ32" i="246" l="1"/>
  <c r="AQ46" i="246"/>
  <c r="AQ22" i="246"/>
  <c r="M8" i="269" l="1"/>
  <c r="L8" i="269"/>
  <c r="K8" i="269"/>
  <c r="J8" i="269"/>
  <c r="I8" i="269"/>
  <c r="H8" i="269"/>
  <c r="F8" i="269"/>
  <c r="E8" i="269"/>
  <c r="M7" i="269"/>
  <c r="L7" i="269"/>
  <c r="K7" i="269"/>
  <c r="J7" i="269"/>
  <c r="I7" i="269"/>
  <c r="H7" i="269"/>
  <c r="F7" i="269"/>
  <c r="E7" i="269"/>
  <c r="I7" i="273"/>
  <c r="M7" i="273" s="1"/>
  <c r="H7" i="273"/>
  <c r="L7" i="273" s="1"/>
  <c r="I6" i="273"/>
  <c r="H6" i="273"/>
  <c r="I5" i="273"/>
  <c r="M5" i="273" s="1"/>
  <c r="H5" i="273"/>
  <c r="L5" i="273" s="1"/>
  <c r="I4" i="273"/>
  <c r="M4" i="273" s="1"/>
  <c r="H4" i="273"/>
  <c r="L4" i="273" s="1"/>
  <c r="I3" i="273"/>
  <c r="M3" i="273" s="1"/>
  <c r="H3" i="273"/>
  <c r="L3" i="273" s="1"/>
  <c r="I2" i="273"/>
  <c r="I9" i="273" s="1"/>
  <c r="M8" i="273" s="1"/>
  <c r="H2" i="273"/>
  <c r="H9" i="273" s="1"/>
  <c r="L8" i="273" s="1"/>
  <c r="L6" i="273" l="1"/>
  <c r="M6" i="273"/>
  <c r="L2" i="273"/>
  <c r="M2" i="273"/>
  <c r="A1" i="240" l="1"/>
  <c r="A1" i="253"/>
  <c r="A1" i="246"/>
  <c r="A1" i="254"/>
  <c r="AL15" i="254" l="1"/>
  <c r="AL16" i="254"/>
  <c r="AL17" i="254"/>
  <c r="AL18" i="254"/>
  <c r="AL19" i="254"/>
  <c r="AL20" i="254"/>
  <c r="AL21" i="254"/>
  <c r="AL22" i="254"/>
  <c r="AL23" i="254"/>
  <c r="AL24" i="254"/>
  <c r="AL25" i="254"/>
  <c r="AL26" i="254"/>
  <c r="AL27" i="254"/>
  <c r="AL28" i="254"/>
  <c r="AL29" i="254"/>
  <c r="AL30" i="254"/>
  <c r="AL31" i="254"/>
  <c r="AL32" i="254"/>
  <c r="AL33" i="254"/>
  <c r="AL34" i="254"/>
  <c r="AL35" i="254"/>
  <c r="AL36" i="254"/>
  <c r="AL37" i="254"/>
  <c r="AL38" i="254"/>
  <c r="AL39" i="254"/>
  <c r="AL40" i="254"/>
  <c r="AL41" i="254"/>
  <c r="AL42" i="254"/>
  <c r="AK42" i="254"/>
  <c r="AJ42" i="254"/>
  <c r="AI42" i="254"/>
  <c r="AH42" i="254"/>
  <c r="AG15" i="254"/>
  <c r="AG16" i="254"/>
  <c r="AG17" i="254"/>
  <c r="AG18" i="254"/>
  <c r="AG19" i="254"/>
  <c r="AG20" i="254"/>
  <c r="AG21" i="254"/>
  <c r="AG22" i="254"/>
  <c r="AG23" i="254"/>
  <c r="AG24" i="254"/>
  <c r="AG25" i="254"/>
  <c r="AG42" i="254" s="1"/>
  <c r="AG26" i="254"/>
  <c r="AG27" i="254"/>
  <c r="AG28" i="254"/>
  <c r="AG29" i="254"/>
  <c r="AG30" i="254"/>
  <c r="AG31" i="254"/>
  <c r="AG32" i="254"/>
  <c r="AG33" i="254"/>
  <c r="AG34" i="254"/>
  <c r="AG35" i="254"/>
  <c r="AG36" i="254"/>
  <c r="AG37" i="254"/>
  <c r="AG38" i="254"/>
  <c r="AG39" i="254"/>
  <c r="AG40" i="254"/>
  <c r="AG41" i="254"/>
  <c r="AF42" i="254"/>
  <c r="AE42" i="254"/>
  <c r="AD42" i="254"/>
  <c r="AC42" i="254"/>
  <c r="AB15" i="254"/>
  <c r="AB16" i="254"/>
  <c r="AB17" i="254"/>
  <c r="AB18" i="254"/>
  <c r="AB19" i="254"/>
  <c r="AB20" i="254"/>
  <c r="AB21" i="254"/>
  <c r="AB22" i="254"/>
  <c r="AB23" i="254"/>
  <c r="AB24" i="254"/>
  <c r="AB25" i="254"/>
  <c r="AB26" i="254"/>
  <c r="AB27" i="254"/>
  <c r="AB28" i="254"/>
  <c r="AB29" i="254"/>
  <c r="AB30" i="254"/>
  <c r="AB31" i="254"/>
  <c r="AB32" i="254"/>
  <c r="AB33" i="254"/>
  <c r="AB34" i="254"/>
  <c r="AB35" i="254"/>
  <c r="AB36" i="254"/>
  <c r="AB37" i="254"/>
  <c r="AB38" i="254"/>
  <c r="AB39" i="254"/>
  <c r="AB40" i="254"/>
  <c r="AB41" i="254"/>
  <c r="AB42" i="254"/>
  <c r="AA42" i="254"/>
  <c r="Z42" i="254"/>
  <c r="Y42" i="254"/>
  <c r="X42" i="254"/>
  <c r="W15" i="254"/>
  <c r="W16" i="254"/>
  <c r="W17" i="254"/>
  <c r="W18" i="254"/>
  <c r="W19" i="254"/>
  <c r="W20" i="254"/>
  <c r="W21" i="254"/>
  <c r="W22" i="254"/>
  <c r="W42" i="254" s="1"/>
  <c r="W23" i="254"/>
  <c r="W24" i="254"/>
  <c r="W25" i="254"/>
  <c r="W26" i="254"/>
  <c r="W27" i="254"/>
  <c r="W28" i="254"/>
  <c r="W29" i="254"/>
  <c r="W30" i="254"/>
  <c r="W31" i="254"/>
  <c r="W32" i="254"/>
  <c r="W33" i="254"/>
  <c r="W34" i="254"/>
  <c r="W35" i="254"/>
  <c r="W36" i="254"/>
  <c r="W37" i="254"/>
  <c r="W38" i="254"/>
  <c r="W39" i="254"/>
  <c r="W40" i="254"/>
  <c r="W41" i="254"/>
  <c r="V42" i="254"/>
  <c r="U42" i="254"/>
  <c r="T42" i="254"/>
  <c r="S42" i="254"/>
  <c r="R15" i="254"/>
  <c r="R16" i="254"/>
  <c r="R17" i="254"/>
  <c r="R18" i="254"/>
  <c r="R19" i="254"/>
  <c r="R20" i="254"/>
  <c r="R21" i="254"/>
  <c r="R22" i="254"/>
  <c r="R23" i="254"/>
  <c r="R42" i="254" s="1"/>
  <c r="R24" i="254"/>
  <c r="R25" i="254"/>
  <c r="R26" i="254"/>
  <c r="R27" i="254"/>
  <c r="R28" i="254"/>
  <c r="R29" i="254"/>
  <c r="R30" i="254"/>
  <c r="R31" i="254"/>
  <c r="R32" i="254"/>
  <c r="R33" i="254"/>
  <c r="R34" i="254"/>
  <c r="R35" i="254"/>
  <c r="R36" i="254"/>
  <c r="R37" i="254"/>
  <c r="R38" i="254"/>
  <c r="R39" i="254"/>
  <c r="R40" i="254"/>
  <c r="R41" i="254"/>
  <c r="Q42" i="254"/>
  <c r="P42" i="254"/>
  <c r="O42" i="254"/>
  <c r="N42" i="254"/>
  <c r="M15" i="254"/>
  <c r="M16" i="254"/>
  <c r="M17" i="254"/>
  <c r="M18" i="254"/>
  <c r="M19" i="254"/>
  <c r="M20" i="254"/>
  <c r="M21" i="254"/>
  <c r="M22" i="254"/>
  <c r="M23" i="254"/>
  <c r="M24" i="254"/>
  <c r="M42" i="254" s="1"/>
  <c r="M25" i="254"/>
  <c r="M26" i="254"/>
  <c r="M27" i="254"/>
  <c r="M28" i="254"/>
  <c r="M29" i="254"/>
  <c r="M30" i="254"/>
  <c r="M31" i="254"/>
  <c r="M32" i="254"/>
  <c r="M33" i="254"/>
  <c r="M34" i="254"/>
  <c r="M35" i="254"/>
  <c r="M36" i="254"/>
  <c r="M37" i="254"/>
  <c r="M38" i="254"/>
  <c r="M39" i="254"/>
  <c r="M40" i="254"/>
  <c r="M41" i="254"/>
  <c r="L42" i="254"/>
  <c r="K42" i="254"/>
  <c r="J42" i="254"/>
  <c r="I42" i="254"/>
  <c r="H15" i="254"/>
  <c r="H16" i="254"/>
  <c r="H17" i="254"/>
  <c r="H18" i="254"/>
  <c r="H19" i="254"/>
  <c r="H20" i="254"/>
  <c r="H21" i="254"/>
  <c r="H22" i="254"/>
  <c r="H23" i="254"/>
  <c r="H24" i="254"/>
  <c r="H25" i="254"/>
  <c r="H26" i="254"/>
  <c r="H27" i="254"/>
  <c r="H28" i="254"/>
  <c r="H29" i="254"/>
  <c r="H30" i="254"/>
  <c r="H31" i="254"/>
  <c r="H32" i="254"/>
  <c r="H33" i="254"/>
  <c r="H34" i="254"/>
  <c r="H35" i="254"/>
  <c r="H36" i="254"/>
  <c r="H37" i="254"/>
  <c r="H38" i="254"/>
  <c r="H39" i="254"/>
  <c r="H40" i="254"/>
  <c r="H41" i="254"/>
  <c r="H42" i="254"/>
  <c r="G42" i="254"/>
  <c r="F42" i="254"/>
  <c r="E42" i="254"/>
  <c r="D42" i="254"/>
  <c r="A3" i="254"/>
  <c r="A2" i="254"/>
  <c r="U25" i="240"/>
  <c r="AA25" i="240" s="1"/>
  <c r="V25" i="240"/>
  <c r="W25" i="240"/>
  <c r="X25" i="240"/>
  <c r="Y25" i="240"/>
  <c r="AA23" i="240"/>
  <c r="AA24" i="240"/>
  <c r="AA22" i="240"/>
  <c r="AA21" i="240"/>
  <c r="AA20" i="240"/>
  <c r="AA19" i="240"/>
  <c r="AA18" i="240"/>
  <c r="AA10" i="240"/>
  <c r="AA11" i="240"/>
  <c r="AA12" i="240"/>
  <c r="AA9" i="240"/>
  <c r="Y13" i="240"/>
  <c r="U13" i="240"/>
  <c r="V13" i="240"/>
  <c r="W13" i="240"/>
  <c r="X13" i="240"/>
  <c r="A3" i="253"/>
  <c r="A2" i="253"/>
  <c r="T23" i="253"/>
  <c r="U23" i="253"/>
  <c r="W23" i="253"/>
  <c r="X23" i="253"/>
  <c r="Y23" i="253"/>
  <c r="Z23" i="253"/>
  <c r="AA23" i="253"/>
  <c r="AB23" i="253"/>
  <c r="AC23" i="253"/>
  <c r="AD23" i="253"/>
  <c r="AE23" i="253"/>
  <c r="AF23" i="253"/>
  <c r="AG23" i="253"/>
  <c r="AH23" i="253"/>
  <c r="AJ23" i="253"/>
  <c r="AL23" i="253"/>
  <c r="AN23" i="253"/>
  <c r="A3" i="240"/>
  <c r="A2" i="240"/>
  <c r="A3" i="246"/>
  <c r="A2" i="246"/>
  <c r="A1" i="252"/>
  <c r="A1" i="251"/>
  <c r="A2" i="250"/>
  <c r="Z11" i="240"/>
  <c r="Z12" i="240"/>
  <c r="M13" i="240"/>
  <c r="N13" i="240"/>
  <c r="O13" i="240"/>
  <c r="P13" i="240"/>
  <c r="Q13" i="240"/>
  <c r="R13" i="240"/>
  <c r="S13" i="240"/>
  <c r="T13" i="240"/>
  <c r="Z18" i="240"/>
  <c r="Z19" i="240"/>
  <c r="Z20" i="240"/>
  <c r="Z21" i="240"/>
  <c r="Z22" i="240"/>
  <c r="Z23" i="240"/>
  <c r="Z24" i="240"/>
  <c r="M25" i="240"/>
  <c r="N25" i="240"/>
  <c r="O25" i="240"/>
  <c r="P25" i="240"/>
  <c r="Q25" i="240"/>
  <c r="R25" i="240"/>
  <c r="S25" i="240"/>
  <c r="T25" i="240"/>
  <c r="Z25" i="240"/>
  <c r="AA13" i="240" l="1"/>
  <c r="Z13" i="240"/>
  <c r="AE8" i="246"/>
  <c r="AE9" i="246" s="1"/>
  <c r="AI8" i="246"/>
  <c r="AI9" i="246" s="1"/>
  <c r="AF8" i="246"/>
  <c r="AF9" i="246" s="1"/>
  <c r="AD8" i="246"/>
  <c r="AJ8" i="246"/>
  <c r="AJ9" i="246" s="1"/>
  <c r="AH8" i="246"/>
  <c r="AH9" i="246" s="1"/>
  <c r="AK8" i="246"/>
  <c r="AK9" i="246" s="1"/>
  <c r="AG8" i="246"/>
  <c r="AG9" i="246" s="1"/>
  <c r="AD9" i="246" l="1"/>
  <c r="AQ9" i="246" s="1"/>
  <c r="AQ8" i="2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tc={CBF6F437-B170-4000-84A4-9416F1156B65}</author>
  </authors>
  <commentList>
    <comment ref="B36" authorId="0" shapeId="0" xr:uid="{CBF6F437-B170-4000-84A4-9416F1156B65}">
      <text>
        <t>[Threaded comment]
Your version of Excel allows you to read this threaded comment; however, any edits to it will get removed if the file is opened in a newer version of Excel. Learn more: https://go.microsoft.com/fwlink/?linkid=870924
Comment:
    External cost only
Reply:
    For SWIC projects it is the figure of the entire project (inclduing innovate funding) not just NIA.</t>
      </text>
    </comment>
  </commentList>
</comments>
</file>

<file path=xl/sharedStrings.xml><?xml version="1.0" encoding="utf-8"?>
<sst xmlns="http://schemas.openxmlformats.org/spreadsheetml/2006/main" count="873" uniqueCount="364">
  <si>
    <t>Environment and Innovation Reporting Pack</t>
  </si>
  <si>
    <t>Version</t>
  </si>
  <si>
    <t>DNO Name:</t>
  </si>
  <si>
    <t>Reporting year (e.g. enter 2024 for 2023/24):</t>
  </si>
  <si>
    <t>Navigation</t>
  </si>
  <si>
    <t>E1 - Visual Amenity</t>
  </si>
  <si>
    <t>E3 - BCF</t>
  </si>
  <si>
    <t>E4 - Losses Snapshot</t>
  </si>
  <si>
    <t>E5 - Smart Metering</t>
  </si>
  <si>
    <t>IMF1 - Guidance</t>
  </si>
  <si>
    <t>IMF2 - Definitions</t>
  </si>
  <si>
    <t>IMF3 - Outcome Measures</t>
  </si>
  <si>
    <t>IMF4 - Secondary Indicators</t>
  </si>
  <si>
    <t>IMF5 - Idea log</t>
  </si>
  <si>
    <t>IMF6 - Project log</t>
  </si>
  <si>
    <t>IMF7 - BAU log</t>
  </si>
  <si>
    <t>IMF8 - Project Supporters</t>
  </si>
  <si>
    <t>IMF9 - Project Partners</t>
  </si>
  <si>
    <t>DNO Name</t>
  </si>
  <si>
    <t>ENWL</t>
  </si>
  <si>
    <t>NPgN</t>
  </si>
  <si>
    <t>NPgY</t>
  </si>
  <si>
    <t>WMID</t>
  </si>
  <si>
    <t>EMID</t>
  </si>
  <si>
    <t>SWALES</t>
  </si>
  <si>
    <t>SWEST</t>
  </si>
  <si>
    <t>LPN</t>
  </si>
  <si>
    <t>SPN</t>
  </si>
  <si>
    <t>EPN</t>
  </si>
  <si>
    <t>SPD</t>
  </si>
  <si>
    <t>SPMW</t>
  </si>
  <si>
    <t>SSEH</t>
  </si>
  <si>
    <t>SSES</t>
  </si>
  <si>
    <t>Reporting year</t>
  </si>
  <si>
    <t>Key</t>
  </si>
  <si>
    <t>Input cells</t>
  </si>
  <si>
    <t>Within worksheet formula cells (eg totals, averages)</t>
  </si>
  <si>
    <t>Link to cells within worksheet</t>
  </si>
  <si>
    <t>Link to other worksheets</t>
  </si>
  <si>
    <t>Link to other reporting packs</t>
  </si>
  <si>
    <t>Check cells</t>
  </si>
  <si>
    <t>No Input</t>
  </si>
  <si>
    <t>Descriptions and pack data</t>
  </si>
  <si>
    <t>For DNO and Ofgem to log changes that are made to the template</t>
  </si>
  <si>
    <t>Date</t>
  </si>
  <si>
    <t>Who made change</t>
  </si>
  <si>
    <t>Amendment (inc cell reference)</t>
  </si>
  <si>
    <t>Ofgem</t>
  </si>
  <si>
    <t>Removed link to 'E8' tab from cover sheet.</t>
  </si>
  <si>
    <t>Removed E1, E2 and E7 tabs</t>
  </si>
  <si>
    <t>Added ED2 years to tables</t>
  </si>
  <si>
    <t>Updated headings in E3</t>
  </si>
  <si>
    <t>Reinstated tab E1 - Visual Amenity with amended tables</t>
  </si>
  <si>
    <t>Removed DPCR5 years reporting</t>
  </si>
  <si>
    <t>Aligned BCF table to AER KPI table</t>
  </si>
  <si>
    <t xml:space="preserve">IMF reporting guidance and templates added into Annex </t>
  </si>
  <si>
    <t>DNO</t>
  </si>
  <si>
    <t>Extended the drop down list on Column C of 'Project Log' tab. This list only began on Row 24 so has now been extended upwards to top data entry row, row 5</t>
  </si>
  <si>
    <t>Extended the drop down list on Column K of 'Project Log' tab. This list only began on Row 24 so has now been extended upwards to top data entry row, row 5</t>
  </si>
  <si>
    <t>Extended the drop down list on Column L of 'Project Log' tab. This list only began on Row 24 so has now been extended upwards to top data entry row, row 5</t>
  </si>
  <si>
    <t>Extended the drop down list on Column R of 'Project Log' tab. This list only began on Row 24 so has now been extended upwards to top data entry row, row 5</t>
  </si>
  <si>
    <t>Extended the drop down list on Column AA of 'Project Log' tab. This list only began on Row 24 so has now been extended upwards to top data entry row, row 5</t>
  </si>
  <si>
    <t>Drop down list for Column AB of 'Project Log' tab was inconsistently applied and only visible on some rows. Extended the drop down for rows 5 to 240 for consistency.</t>
  </si>
  <si>
    <t>Corrected formula in cell I56 of 'Outcome measures' tab. During the addition and deletion of columns for the IMF review, the reference column for 'External solutions precursor' was removed, breaking this formula. This reference is now replaced with column E of the 'BAU log' tab, labelled 'Follow through from other network' which serves the same purpose within the formula.</t>
  </si>
  <si>
    <t>For DNO to record any changes that it has made to historical, and therefore, previously submitted, data.</t>
  </si>
  <si>
    <t>Changes to historical (ie, previously submitted) values and reason
(inc cell reference)</t>
  </si>
  <si>
    <t>Undergrounding Activity Under ED2 Visual Amenity Allowance</t>
  </si>
  <si>
    <t>Designated Areas</t>
  </si>
  <si>
    <t xml:space="preserve">OHL Inside Designated Areas at End of Reporting Year (km) </t>
  </si>
  <si>
    <t>Visual Amenity Inside Designated Areas: 
OHL (km) Removed During Year</t>
  </si>
  <si>
    <t xml:space="preserve">Visual Amenity Inside Designated Areas: 
UG Cables Installed During Year (km) </t>
  </si>
  <si>
    <t>Visual Amenity Inside Designated Areas: 
Visual Amenity Expenditure (£m) on Visual Amenity Inside Designated Areas by voltage</t>
  </si>
  <si>
    <t>Visual Amenity Outside Designated Areas:
OHL (km) Removed During Year</t>
  </si>
  <si>
    <t xml:space="preserve">Visual Amenity Outside Designated Areas:
UG Cables Installed During Year (km) </t>
  </si>
  <si>
    <t>Visual Amenity Outside Designated Areas:
Visual Amenity Expenditure (£m) on Visual Amenity Outside Designated Areas by voltage</t>
  </si>
  <si>
    <t>LV</t>
  </si>
  <si>
    <t>HV</t>
  </si>
  <si>
    <t>33kV &amp; 66kV</t>
  </si>
  <si>
    <t>132kV</t>
  </si>
  <si>
    <t>Total</t>
  </si>
  <si>
    <t>DA1</t>
  </si>
  <si>
    <t>DA2</t>
  </si>
  <si>
    <t>DA3</t>
  </si>
  <si>
    <t>DA4</t>
  </si>
  <si>
    <t>DA5</t>
  </si>
  <si>
    <t>DA6</t>
  </si>
  <si>
    <t>DA7</t>
  </si>
  <si>
    <t>Enter 8th Designated Area name here &gt;&gt;</t>
  </si>
  <si>
    <t>DA8</t>
  </si>
  <si>
    <t>Enter 9th Designated Area name here &gt;&gt;</t>
  </si>
  <si>
    <t>DA9</t>
  </si>
  <si>
    <t>Enter 10th Designated Area name here &gt;&gt;</t>
  </si>
  <si>
    <t>DA10</t>
  </si>
  <si>
    <t>Enter 11th Designated Area name here &gt;&gt;</t>
  </si>
  <si>
    <t>DA11</t>
  </si>
  <si>
    <t>Enter 12th Designated Area name here &gt;&gt;</t>
  </si>
  <si>
    <t>DA12</t>
  </si>
  <si>
    <t>Enter 13th Designated Area name here &gt;&gt;</t>
  </si>
  <si>
    <t>DA13</t>
  </si>
  <si>
    <t>Enter 14th Designated Area name here &gt;&gt;</t>
  </si>
  <si>
    <t>DA14</t>
  </si>
  <si>
    <t>Enter 15th Designated Area name here &gt;&gt;</t>
  </si>
  <si>
    <t>DA15</t>
  </si>
  <si>
    <t>Enter 16th Designated Area name here &gt;&gt;</t>
  </si>
  <si>
    <t>DA16</t>
  </si>
  <si>
    <t>Enter 17th Designated Area name here &gt;&gt;</t>
  </si>
  <si>
    <t>DA17</t>
  </si>
  <si>
    <t>Enter 18th Designated Area name here &gt;&gt;</t>
  </si>
  <si>
    <t>DA18</t>
  </si>
  <si>
    <t>Enter 19th Designated Area name here &gt;&gt;</t>
  </si>
  <si>
    <t>DA19</t>
  </si>
  <si>
    <t>Enter 20th Designated Area name here &gt;&gt;</t>
  </si>
  <si>
    <t>DA20</t>
  </si>
  <si>
    <t>Enter 21th Designated Area name here &gt;&gt;</t>
  </si>
  <si>
    <t>DA21</t>
  </si>
  <si>
    <t>Enter 22th Designated Area name here &gt;&gt;</t>
  </si>
  <si>
    <t>DA22</t>
  </si>
  <si>
    <t>Enter 23th Designated Area name here &gt;&gt;</t>
  </si>
  <si>
    <t>DA23</t>
  </si>
  <si>
    <t>Enter 24th Designated Area name here &gt;&gt;</t>
  </si>
  <si>
    <t>DA24</t>
  </si>
  <si>
    <t>Enter 25th Designated Area name here &gt;&gt;</t>
  </si>
  <si>
    <t>DA25</t>
  </si>
  <si>
    <t>Enter 26th Designated Area name here &gt;&gt;</t>
  </si>
  <si>
    <t>DA26</t>
  </si>
  <si>
    <t>Enter 27th Designated Area name here &gt;&gt;</t>
  </si>
  <si>
    <t>DA27</t>
  </si>
  <si>
    <t>Enter 28th Designated Area name here &gt;&gt;</t>
  </si>
  <si>
    <t>DA28</t>
  </si>
  <si>
    <t>Enter 29th Designated Area name here &gt;&gt;</t>
  </si>
  <si>
    <t>DA29</t>
  </si>
  <si>
    <t>Enter 30th Designated Area name here &gt;&gt;</t>
  </si>
  <si>
    <t>DA30</t>
  </si>
  <si>
    <t>Enter 31st Designated Area name here &gt;&gt;</t>
  </si>
  <si>
    <t>DA31</t>
  </si>
  <si>
    <t>Enter 32nd Designated Area name here &gt;&gt;</t>
  </si>
  <si>
    <t>DA32</t>
  </si>
  <si>
    <t>Enter 33rd Designated Area name here &gt;&gt;</t>
  </si>
  <si>
    <t>DA33</t>
  </si>
  <si>
    <t>Enter 34th Designated Area name here &gt;&gt;</t>
  </si>
  <si>
    <t>DA34</t>
  </si>
  <si>
    <t>Enter 35th Designated Area name here &gt;&gt;</t>
  </si>
  <si>
    <t>DA35</t>
  </si>
  <si>
    <t>Volumes/ Additions</t>
  </si>
  <si>
    <t>DPCR5</t>
  </si>
  <si>
    <t>RIIO-ED1</t>
  </si>
  <si>
    <t>RIIO-ED2</t>
  </si>
  <si>
    <t>Units</t>
  </si>
  <si>
    <t>£m</t>
  </si>
  <si>
    <t>#</t>
  </si>
  <si>
    <t>Total BCF (excl. losses)</t>
  </si>
  <si>
    <t>tCO2e</t>
  </si>
  <si>
    <t>Total BCF (incl. losses)</t>
  </si>
  <si>
    <t>Scope 1 &amp; 2 Emissions</t>
  </si>
  <si>
    <t>Conversion factors</t>
  </si>
  <si>
    <t>Volume</t>
  </si>
  <si>
    <t>Buildings Energy Usage</t>
  </si>
  <si>
    <t>Buildings energy usage</t>
  </si>
  <si>
    <t>Buildings - Electricity</t>
  </si>
  <si>
    <t>Scalar</t>
  </si>
  <si>
    <t>Buildings - Green electricity</t>
  </si>
  <si>
    <t>Buildings - Other Fuels</t>
  </si>
  <si>
    <t>Substation Electricity</t>
  </si>
  <si>
    <t>Substation Green electricity</t>
  </si>
  <si>
    <t>Radiobase stations</t>
  </si>
  <si>
    <t>Gas</t>
  </si>
  <si>
    <t>Operational Transport</t>
  </si>
  <si>
    <t>Road (Diesel)</t>
  </si>
  <si>
    <t>Road (Petrol)</t>
  </si>
  <si>
    <t>Road (EV)</t>
  </si>
  <si>
    <t>Rail</t>
  </si>
  <si>
    <t>Sea</t>
  </si>
  <si>
    <t>Air</t>
  </si>
  <si>
    <t>Fugitive Emissions</t>
  </si>
  <si>
    <t>SF6</t>
  </si>
  <si>
    <t>Gases Other - IIG</t>
  </si>
  <si>
    <t>Gases Other Fugitive Emissions</t>
  </si>
  <si>
    <t>Fuel Combustion</t>
  </si>
  <si>
    <t>Diesel</t>
  </si>
  <si>
    <t>HVO</t>
  </si>
  <si>
    <t>Fuels Other</t>
  </si>
  <si>
    <t>Losses</t>
  </si>
  <si>
    <t>RIIO-ED2 CBA Tool summary - estimated cumulative values for RIIO-ED2 and 45 years</t>
  </si>
  <si>
    <t>Activity</t>
  </si>
  <si>
    <t>Units and estimated unit costs</t>
  </si>
  <si>
    <t>Volumes</t>
  </si>
  <si>
    <t>Estimated total costs</t>
  </si>
  <si>
    <r>
      <t>Estimated</t>
    </r>
    <r>
      <rPr>
        <b/>
        <sz val="10"/>
        <color rgb="FFFF0000"/>
        <rFont val="Verdana"/>
        <family val="2"/>
      </rPr>
      <t xml:space="preserve"> </t>
    </r>
    <r>
      <rPr>
        <b/>
        <sz val="10"/>
        <rFont val="Verdana"/>
        <family val="2"/>
      </rPr>
      <t>Distribution Losses-Justified Costs</t>
    </r>
  </si>
  <si>
    <t>Estimated Distribution Losses benefits over 'Baseline Scenario'</t>
  </si>
  <si>
    <t>Distribution Losses-Justified Costs over 'Baseline Scenario'</t>
  </si>
  <si>
    <t>Avoided DNO costs over 'Baseline Scenario'</t>
  </si>
  <si>
    <t>Distribution Losses benefits over 'Baseline Scenario'</t>
  </si>
  <si>
    <t>Cumulative discounted net benefits</t>
  </si>
  <si>
    <t>Category</t>
  </si>
  <si>
    <t>Programme/project title</t>
  </si>
  <si>
    <r>
      <t xml:space="preserve">Type of Distribution Losses managed by the activity </t>
    </r>
    <r>
      <rPr>
        <b/>
        <i/>
        <sz val="10"/>
        <rFont val="Verdana"/>
        <family val="2"/>
      </rPr>
      <t>(Select from list)</t>
    </r>
    <r>
      <rPr>
        <b/>
        <sz val="10"/>
        <rFont val="Verdana"/>
        <family val="2"/>
      </rPr>
      <t xml:space="preserve">
</t>
    </r>
  </si>
  <si>
    <r>
      <t xml:space="preserve">Primary driver of activity   
</t>
    </r>
    <r>
      <rPr>
        <b/>
        <i/>
        <sz val="10"/>
        <rFont val="Verdana"/>
        <family val="2"/>
      </rPr>
      <t>(Select from list)</t>
    </r>
    <r>
      <rPr>
        <b/>
        <sz val="10"/>
        <rFont val="Verdana"/>
        <family val="2"/>
      </rPr>
      <t xml:space="preserve">
</t>
    </r>
  </si>
  <si>
    <t>Please indicate where else in the RIGs the activity has been reported</t>
  </si>
  <si>
    <r>
      <t xml:space="preserve">Activity identified in DNO's final RIIO-ED2 Business Plan? </t>
    </r>
    <r>
      <rPr>
        <b/>
        <i/>
        <sz val="10"/>
        <rFont val="Verdana"/>
        <family val="2"/>
      </rPr>
      <t>(Yes/No)</t>
    </r>
  </si>
  <si>
    <r>
      <t>Cross-reference to relevant paragraph(s) of current Distribution Losses Strategy</t>
    </r>
    <r>
      <rPr>
        <i/>
        <sz val="10"/>
        <rFont val="Verdana"/>
        <family val="2"/>
      </rPr>
      <t xml:space="preserve">
</t>
    </r>
  </si>
  <si>
    <t xml:space="preserve">Description of unit </t>
  </si>
  <si>
    <r>
      <t xml:space="preserve">Estimated unit cost of activity </t>
    </r>
    <r>
      <rPr>
        <i/>
        <sz val="10"/>
        <rFont val="Verdana"/>
        <family val="2"/>
      </rPr>
      <t xml:space="preserve">
</t>
    </r>
  </si>
  <si>
    <t>Title of 'Baseline Scenario'</t>
  </si>
  <si>
    <r>
      <t xml:space="preserve">Estimated unit cost of 'Baseline Scenario'
</t>
    </r>
    <r>
      <rPr>
        <i/>
        <sz val="10"/>
        <rFont val="Verdana"/>
        <family val="2"/>
      </rPr>
      <t/>
    </r>
  </si>
  <si>
    <t xml:space="preserve">Estimated Distribution Losses-Justified Cost
</t>
  </si>
  <si>
    <t>2023/24</t>
  </si>
  <si>
    <t>2024/25</t>
  </si>
  <si>
    <t>2025/26</t>
  </si>
  <si>
    <t>2026/27</t>
  </si>
  <si>
    <t>2027/28</t>
  </si>
  <si>
    <t>45 years (if appropriate)</t>
  </si>
  <si>
    <r>
      <t xml:space="preserve">45 years (if appropriate)
</t>
    </r>
    <r>
      <rPr>
        <i/>
        <sz val="10"/>
        <rFont val="Verdana"/>
        <family val="2"/>
      </rPr>
      <t xml:space="preserve">
</t>
    </r>
  </si>
  <si>
    <t>Text</t>
  </si>
  <si>
    <t>£k/unit</t>
  </si>
  <si>
    <t xml:space="preserve">£k/unit </t>
  </si>
  <si>
    <t>MWh</t>
  </si>
  <si>
    <t xml:space="preserve">£m </t>
  </si>
  <si>
    <t>Cable</t>
  </si>
  <si>
    <t xml:space="preserve">Transformer  </t>
  </si>
  <si>
    <t>Innovative Solution</t>
  </si>
  <si>
    <t>Smart Meters</t>
  </si>
  <si>
    <t>Relevant Theft of Electricity</t>
  </si>
  <si>
    <t>Other (please specify)</t>
  </si>
  <si>
    <t>DPCR4</t>
  </si>
  <si>
    <t>Costs</t>
  </si>
  <si>
    <t>Cost</t>
  </si>
  <si>
    <t>Smart Meter Communication Licensee Costs (pass through)</t>
  </si>
  <si>
    <t>Smart Meter Information Technology Costs (pass through)</t>
  </si>
  <si>
    <t>Elective Communication Services (outside price control)</t>
  </si>
  <si>
    <t>Smart Meter Communication Licensee Costs (outside price control)</t>
  </si>
  <si>
    <t>Estimated Benefits</t>
  </si>
  <si>
    <t>Estimated benefits</t>
  </si>
  <si>
    <t>Avoided losses to network operators</t>
  </si>
  <si>
    <t>Reduction in CML</t>
  </si>
  <si>
    <t>Reduction in operational costs to fix faults</t>
  </si>
  <si>
    <t>Reduction in calls to faults and emergencies lines</t>
  </si>
  <si>
    <t>Better informed investment decisions for electricity network enforcement</t>
  </si>
  <si>
    <t>Avoided cost of investigation of customer complaints about voltage quality of supply</t>
  </si>
  <si>
    <t>Network capacity investment savings from electricity demand shift</t>
  </si>
  <si>
    <t>Funding Opportunity Progressed</t>
  </si>
  <si>
    <t>Collaborative</t>
  </si>
  <si>
    <t>Funding Type</t>
  </si>
  <si>
    <t>Financial Benefits Type</t>
  </si>
  <si>
    <t>TRL number</t>
  </si>
  <si>
    <t>Cost percentage</t>
  </si>
  <si>
    <t>Project number percentage</t>
  </si>
  <si>
    <t>Internal</t>
  </si>
  <si>
    <t>TRL at project start</t>
  </si>
  <si>
    <t>Failed fast?</t>
  </si>
  <si>
    <t>Consumer vulnerability</t>
  </si>
  <si>
    <t>Optimised assets and practices</t>
  </si>
  <si>
    <t>Net zero and the energy system transition</t>
  </si>
  <si>
    <t>Flexibility and commercial evolution</t>
  </si>
  <si>
    <t>Whole energy systems</t>
  </si>
  <si>
    <t>Primary</t>
  </si>
  <si>
    <t>Secondary</t>
  </si>
  <si>
    <t>Primary theme</t>
  </si>
  <si>
    <t>Secondary theme</t>
  </si>
  <si>
    <t>Forecast project cost (Total)</t>
  </si>
  <si>
    <t>Number of projects</t>
  </si>
  <si>
    <t>Total Forecasted spend</t>
  </si>
  <si>
    <t>TRL 2</t>
  </si>
  <si>
    <t>TRL 3</t>
  </si>
  <si>
    <t>TRL 4</t>
  </si>
  <si>
    <t>TRL 5</t>
  </si>
  <si>
    <t>TRL 6</t>
  </si>
  <si>
    <t>TRL 7</t>
  </si>
  <si>
    <t>TRL 8</t>
  </si>
  <si>
    <t>Idea origin</t>
  </si>
  <si>
    <t>Project origin</t>
  </si>
  <si>
    <t>Ofgem funded?</t>
  </si>
  <si>
    <t>Ofgem funded project types</t>
  </si>
  <si>
    <t>Non-Ofgem funded project types</t>
  </si>
  <si>
    <t>Innovation strategy themes</t>
  </si>
  <si>
    <t>Stakeholder values</t>
  </si>
  <si>
    <t>Project proposed next steps</t>
  </si>
  <si>
    <t>Column1</t>
  </si>
  <si>
    <t>Idea</t>
  </si>
  <si>
    <t>Regulatory Innovation funded</t>
  </si>
  <si>
    <t>Research</t>
  </si>
  <si>
    <t>Primary benefit</t>
  </si>
  <si>
    <t>Leads to another project</t>
  </si>
  <si>
    <t>Yes - Follow on project</t>
  </si>
  <si>
    <t>Asset based assessment</t>
  </si>
  <si>
    <t>External</t>
  </si>
  <si>
    <t>Previous project</t>
  </si>
  <si>
    <t>Non-regulatory Innovation funded</t>
  </si>
  <si>
    <t>Development</t>
  </si>
  <si>
    <t>Secondary benefit</t>
  </si>
  <si>
    <t>Move to BAU</t>
  </si>
  <si>
    <t>Yes - Technology not ready</t>
  </si>
  <si>
    <t>Operational improvements assessment</t>
  </si>
  <si>
    <t>Demonstration</t>
  </si>
  <si>
    <t>No action (positive outcome/lessons learnt)</t>
  </si>
  <si>
    <t>Yes - Bookshelf</t>
  </si>
  <si>
    <t>Deployment ready solutions</t>
  </si>
  <si>
    <t>No action (negative project CBA)</t>
  </si>
  <si>
    <t>No</t>
  </si>
  <si>
    <t>Research &amp; engagement informing strategy</t>
  </si>
  <si>
    <t>No action (other reason for failure)</t>
  </si>
  <si>
    <t>Idea taken forwards</t>
  </si>
  <si>
    <t>Industry standardisation</t>
  </si>
  <si>
    <t>Not progressed</t>
  </si>
  <si>
    <t>Yes</t>
  </si>
  <si>
    <t>In review</t>
  </si>
  <si>
    <t>Project developed</t>
  </si>
  <si>
    <t>Strategy Area</t>
  </si>
  <si>
    <t>SIF</t>
  </si>
  <si>
    <t>CAPEX "Asset base assessment"</t>
  </si>
  <si>
    <t>NIA</t>
  </si>
  <si>
    <t>OPEX "Operational improvement assessment"</t>
  </si>
  <si>
    <t>NIC</t>
  </si>
  <si>
    <t>Self-funded</t>
  </si>
  <si>
    <t>BAU</t>
  </si>
  <si>
    <t>UIOLO</t>
  </si>
  <si>
    <t>ReOpener</t>
  </si>
  <si>
    <t>Other</t>
  </si>
  <si>
    <t>The IMF tabs that were originally in this pack at publication in June 2023 were incomplete and intended as place holders. Since then, the IMF Update Delivery Group has worked with the ENA to further develop these tabs in the 'ENIP Appendix D - Benefits Table 2023 Template' version 4.0 worksheet. These new tabs have been approved by Ofgem but never migrated to the overall Environment and Innovation reporting pack.
We have now migrated these tabs into the pack, replacing the original placeholder versions of these tabs. The tabs swapped out are:
IMF1 - Guidance; IMF2 - Definitions; IMF3 - Outcome Measures; IMF4 - Secondary Indicators; IMF5 - Idea Log; IMF6 - Project log; IMF7 - BAU log; IMF8 - Project Supporters; and IMF9 - Project Partners.
This is as per issue 1 of the ENA Annex J log</t>
  </si>
  <si>
    <t>The new versions of the tabs listed above required a number of background tabs to allow for calculations to run through the pack. These have been added to the pack but hidden, to be consistent with the 'ENIP Appendix D - Benefits Table 2023 Template' version 4.0 worksheet approved by Ofgem, where the tabs were also hidden.
These additional tabs are:
'Heatmap'; 'Strategic Alignment'; 'TLR'; and 'Data options'
This is following resolution of issue 1 of the ENA Annex J log</t>
  </si>
  <si>
    <t>Unlike for the E tabs, the 'Navigation' section for the 'Cover Sheet' tab did not hyperlink to the IMF tabs, perhaps due to the placeholder nature of the previous versions of the tabs. Now that the new versions of the tabs has been incorporated, we have added the relevant hyperlinks to each tab to make sure the 'Navigation' section is fully working.
This is following resolution of issue 1 of the ENA Annex J log</t>
  </si>
  <si>
    <t>Extended the drop down list on Column E of 'Ideas log' tab. This list was inconsistently applied. Extended drop down list from rows 5 to 460 to keep consistency with columns F and G. As per issue 6 of the ENA Annex J log</t>
  </si>
  <si>
    <t>Corrected formula in cell I74 of 'Outcome measure' tab. During the addition and deletion of columns in the IMF review, the reference column AN for 'Forecast CBA - Net benefit (project end)' of IMF6 was deleted, breaking the formula. This reference is now replaced with Column AE of IMF6, 'Financial Forecast Benefits (Project End) (£)' which serves the same purpose within the formula</t>
  </si>
  <si>
    <t>Additional rows added to the 'Business Energy Usage' section of the 'E3 - BCF' tab. This further disaggregation was required as these categories have different conversion factors for carbon emissions. 
The additional rows are rows 15 [Buildings - Green electricity]; 18 [Substation electricity]; and 19 [Radiobase stations].
All input cells and formulas have been resolved for these new rows. This is part of the resolution of issue 24 of the ENA Annex J log</t>
  </si>
  <si>
    <t>Additional rows added to the 'Operational transport' section of the 'E3 - BCF' tab. This further disaggregation was required as these categories have different conversion factors for carbon emissions. 
The additional rows are rows 25 [Road (Petrol)] and 26 [Road (EV)]. Furthermore the existing Row 24 has become disaggregated as [Road (Diesel)]
All input cells and formulas have been resolved for these new rows. This is part of the resolution of issue 24 of the ENA Annex J log</t>
  </si>
  <si>
    <t>Additional row added to the 'Fugitive Emissions' section of the 'E3 - BCF' tab. This further disaggregation was required as these categories have different conversion factors for carbon emissions. 
The additional row is rows 35 [Gases Other Fugitive Emissions]. Furthermore the existing Row 24 has become disaggregated as [Gases Other - IIG]
All input cells and formulas have been resolved for these new rows. This is part of the resolution of issue 24 of the ENA Annex J log</t>
  </si>
  <si>
    <t>The disaggregation in the 'Fuel combustion' section of the 'E3 - BCF' tab has been updated. This new disaggregation was required as these categories have different conversion factors for carbon emissions. 
The new categorisation is rows 39 [Diesel]; Row 40 [HVO]; and Row 41 [Fuels Other] This is part of the resolution of issue 24 of the ENA Annex J log</t>
  </si>
  <si>
    <t>To allow flexibility in future reporting, and to bring the tab in line with a similar addition in ET packs, an additional row has been added to each table section the 'E3 - BCF' tab (rows 21, 31, 38 and 45). This will act as a placeholder in case DNOs have other emissions that need reporting in each category.
All relevant formulas have been updated to incorporate the extra rows. This is part of the resolution of issue 24 of the ENA Annex J log</t>
  </si>
  <si>
    <t>Extended the drop down list on Column D of 'Project Log' tab. This list only began on Row 24 so has now been extended upwards to top data entry row, row 5. This is the resolution of issue 13 of the ENA Annex J log</t>
  </si>
  <si>
    <t>Extended the drop down list on Column J of 'Project Log' tab. This list only began on Row 24 so has now been extended upwards to top data entry row, row 5. This is the resolution of issue 14 of the ENA Annex J log</t>
  </si>
  <si>
    <t>Arnside &amp; Silverdale</t>
  </si>
  <si>
    <t>Forest of Bowland</t>
  </si>
  <si>
    <t>North Pennines</t>
  </si>
  <si>
    <t>Solway Coast</t>
  </si>
  <si>
    <t>The Lake District</t>
  </si>
  <si>
    <t>The Peak District</t>
  </si>
  <si>
    <t>The Yorkshire Dales</t>
  </si>
  <si>
    <t>kWh</t>
  </si>
  <si>
    <t>Litres</t>
  </si>
  <si>
    <t>kg</t>
  </si>
  <si>
    <t>Fuels Other - Petrol</t>
  </si>
  <si>
    <t>Standardise use of 300sqmm HV cable</t>
  </si>
  <si>
    <t>Technical losses</t>
  </si>
  <si>
    <t>CV1, CV2, CV3, CV5, CV6, CV7, CV13, CV14, CV15, CV16, CV18, CV19, CV20, CV22, CV23, CV24, CV25, CV26, CV27, CV28, CV29, CV36, CV38, CV39, V3, V4</t>
  </si>
  <si>
    <t>Figure 7</t>
  </si>
  <si>
    <t>1km of HV Cable</t>
  </si>
  <si>
    <t>Installation of 185sqmm HV cable</t>
  </si>
  <si>
    <t>Standardise use of 300sqmm LV cable</t>
  </si>
  <si>
    <t>1km of LV Cable</t>
  </si>
  <si>
    <t>Installation of 185sqmm LV cable</t>
  </si>
  <si>
    <t>Proactive replacement of Pre-1990 1000kVA transformers with Eco Standard Units</t>
  </si>
  <si>
    <t>Equipment to manage losses</t>
  </si>
  <si>
    <t>CV21</t>
  </si>
  <si>
    <t>Figure 6</t>
  </si>
  <si>
    <t>Transformer volumes</t>
  </si>
  <si>
    <t>Retain pre-1990 transformers</t>
  </si>
  <si>
    <t>Opportunistc Primary Transformer Replacement with Eco Standard Units</t>
  </si>
  <si>
    <t>Replace with pre-2015 ENWL specification units</t>
  </si>
  <si>
    <t>Relevant Theft of Electricity activities</t>
  </si>
  <si>
    <t>Non-technical losses</t>
  </si>
  <si>
    <t>CV21, C9, I5</t>
  </si>
  <si>
    <t>Section 4.3</t>
  </si>
  <si>
    <t>Theft case identified</t>
  </si>
  <si>
    <t>N/A</t>
  </si>
  <si>
    <t>No Relevant Theft of Electricity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</si>
</sst>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5">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quot;£&quot;* #,##0_);_(&quot;£&quot;* \(#,##0\);_(&quot;£&quot;* &quot;-&quot;_);_(@_)"/>
    <numFmt numFmtId="167" formatCode="_(* #,##0_);_(* \(#,##0\);_(* &quot;-&quot;_);_(@_)"/>
    <numFmt numFmtId="168" formatCode="0.0"/>
    <numFmt numFmtId="169" formatCode="#,##0.0_);\(#,##0.0\);\-_)"/>
    <numFmt numFmtId="170" formatCode="#,##0.00;[Red]\-#,##0.00;\-"/>
    <numFmt numFmtId="171" formatCode="#,##0.0_);[Red]\(#,##0.0\);\-"/>
    <numFmt numFmtId="172" formatCode="#,##0.0;[Red]\-#,##0.0;\-"/>
    <numFmt numFmtId="173" formatCode="_-* #,##0.0_-;\-* #,##0.0_-;_-* &quot;-&quot;?_-;_-@_-"/>
    <numFmt numFmtId="174" formatCode="0.0%"/>
    <numFmt numFmtId="175" formatCode="_-* #,##0_-;\-* #,##0_-;_-* &quot;-&quot;??_-;_-@_-"/>
    <numFmt numFmtId="176" formatCode="[$-F800]dddd\,\ mmmm\ dd\,\ yyyy"/>
    <numFmt numFmtId="177" formatCode="[$-809]d\ mmmm\ yyyy;@"/>
    <numFmt numFmtId="178" formatCode="d\-mmm\-yyyy"/>
    <numFmt numFmtId="179" formatCode="0.000000"/>
    <numFmt numFmtId="180" formatCode="#,##0.0;[Red]\(#,##0.0\)"/>
    <numFmt numFmtId="181" formatCode="#,##0.00;[Red]#,##0.00;\-"/>
    <numFmt numFmtId="182" formatCode="0;\-0;;@"/>
    <numFmt numFmtId="183" formatCode="#,##0;\(#,##0\)"/>
    <numFmt numFmtId="184" formatCode="#,##0.0"/>
    <numFmt numFmtId="185" formatCode="[$$-409]#,##0.00"/>
    <numFmt numFmtId="186" formatCode="_-[$€-2]* #,##0.00_-;\-[$€-2]* #,##0.00_-;_-[$€-2]* &quot;-&quot;??_-"/>
    <numFmt numFmtId="187" formatCode="000\-00\-0000\ "/>
    <numFmt numFmtId="188" formatCode="_(* #,##0_);_(* \(#,##0\);_(* &quot;0&quot;_);_(@_)"/>
    <numFmt numFmtId="189" formatCode="#,##0.0_);\(#,##0.0\)"/>
    <numFmt numFmtId="190" formatCode="&quot;$&quot;_(#,##0.00_);&quot;$&quot;\(#,##0.00\)"/>
    <numFmt numFmtId="191" formatCode="_-&quot;$&quot;* #,##0.0_-;\-&quot;$&quot;* #,##0.0_-;_-&quot;$&quot;* &quot;-&quot;??_-;_-@_-"/>
    <numFmt numFmtId="192" formatCode="#,##0_);\(#,##0\);&quot;-  &quot;;&quot; &quot;@&quot; &quot;"/>
    <numFmt numFmtId="193" formatCode="#,##0.0_)\x;\(#,##0.0\)\x"/>
    <numFmt numFmtId="194" formatCode="0.0_)\%;\(0.0\)\%"/>
    <numFmt numFmtId="195" formatCode="_-* #,##0.000_-;\-* #,##0.000_-;_-* &quot;-&quot;??_-;_-@_-"/>
    <numFmt numFmtId="196" formatCode="#,##0.0_)_%;\(#,##0.0\)_%"/>
    <numFmt numFmtId="197" formatCode="_(&quot;$&quot;* #,##0.0_);_(&quot;$&quot;* \(#,##0.0\);_(&quot;$&quot;* &quot;-&quot;?_);_(@_)"/>
    <numFmt numFmtId="198" formatCode="#,##0.0_);[Red]\(#,##0.0\)"/>
    <numFmt numFmtId="199" formatCode="_-&quot;£&quot;* #,##0.0_-;_-&quot;£&quot;* \(#,##0.0\)"/>
    <numFmt numFmtId="200" formatCode="\£\ #,##0_);[Red]\(\£\ #,##0\)"/>
    <numFmt numFmtId="201" formatCode="#,##0.00;[Red]\(#,##0.00\);\-"/>
    <numFmt numFmtId="202" formatCode="\¥\ #,##0_);[Red]\(\¥\ #,##0\)"/>
    <numFmt numFmtId="203" formatCode="_-\€* #,##0.0_-;_-\€* \(#,##0.0\)"/>
    <numFmt numFmtId="204" formatCode="0;[Red]\(0\);\-"/>
    <numFmt numFmtId="205" formatCode="#,##0;[Red]\(#,##0\);\-"/>
    <numFmt numFmtId="206" formatCode="#,##0,_);[Red]\(#,##0,\)"/>
    <numFmt numFmtId="207" formatCode="0.0;\(0.0\);\-"/>
    <numFmt numFmtId="208" formatCode="0.00;\(0.00\);\-"/>
    <numFmt numFmtId="209" formatCode="0.00;[Red]\(0.00\);\-"/>
    <numFmt numFmtId="210" formatCode="0.000;\(0.000\);\-"/>
    <numFmt numFmtId="211" formatCode="0\A"/>
    <numFmt numFmtId="212" formatCode="m\-d\-yy"/>
    <numFmt numFmtId="213" formatCode="0.0_)"/>
    <numFmt numFmtId="214" formatCode="_ &quot;R&quot;\ * #,##0_ ;_ &quot;R&quot;\ * \-#,##0_ ;_ &quot;R&quot;\ * &quot;-&quot;_ ;_ @_ "/>
    <numFmt numFmtId="215" formatCode="0.00\ "/>
    <numFmt numFmtId="216" formatCode="#,##0.0,,,&quot;bn&quot;"/>
    <numFmt numFmtId="217" formatCode="0.0%_);[Red]\(0.0%\)"/>
    <numFmt numFmtId="218" formatCode="0.0%;\(0.0\)%"/>
    <numFmt numFmtId="219" formatCode="0&quot; bp&quot;"/>
    <numFmt numFmtId="220" formatCode="_(* #,##0.0_);_(* \(#,##0.0\);_(* &quot;-&quot;?_);@_)"/>
    <numFmt numFmtId="221" formatCode="\•\ \ @"/>
    <numFmt numFmtId="222" formatCode="#,##0_);[Red]\(#,##0\);&quot;-&quot;_);[Blue]&quot;Error-&quot;@"/>
    <numFmt numFmtId="223" formatCode="#,##0.0_);[Red]\(#,##0.0\);&quot;-&quot;_);[Blue]&quot;Error-&quot;@"/>
    <numFmt numFmtId="224" formatCode="#,##0.00_);[Red]\(#,##0.00\);&quot;-&quot;_);[Blue]&quot;Error-&quot;@"/>
    <numFmt numFmtId="225" formatCode="&quot;£&quot;* #,##0_);[Red]&quot;£&quot;* \(#,##0\);&quot;£&quot;* &quot;-&quot;_);[Blue]&quot;Error-&quot;@"/>
    <numFmt numFmtId="226" formatCode="&quot;£&quot;* #,##0.0_);[Red]&quot;£&quot;* \(#,##0.0\);&quot;£&quot;* &quot;-&quot;_);[Blue]&quot;Error-&quot;@"/>
    <numFmt numFmtId="227" formatCode="&quot;£&quot;* #,##0.00_);[Red]&quot;£&quot;* \(#,##0.00\);&quot;£&quot;* &quot;-&quot;_);[Blue]&quot;Error-&quot;@"/>
    <numFmt numFmtId="228" formatCode="dd\ mmm\ yyyy_)"/>
    <numFmt numFmtId="229" formatCode="dd/mm/yy_)"/>
    <numFmt numFmtId="230" formatCode="0%_);[Red]\-0%_);0%_);[Blue]&quot;Error-&quot;@"/>
    <numFmt numFmtId="231" formatCode="0.0%_);[Red]\-0.0%_);0.0%_);[Blue]&quot;Error-&quot;@"/>
    <numFmt numFmtId="232" formatCode="0.00%_);[Red]\-0.00%_);0.00%_);[Blue]&quot;Error-&quot;@"/>
    <numFmt numFmtId="233" formatCode="_-* #,##0_-;* \(#,##0\)_-;_-@_-"/>
    <numFmt numFmtId="234" formatCode="0.000_)"/>
    <numFmt numFmtId="235" formatCode="#,##0.000;[Red]\(#,##0.000\);\-"/>
    <numFmt numFmtId="236" formatCode="#,##0_%_);\(#,##0\)_%;**;@_%_)"/>
    <numFmt numFmtId="237" formatCode="#,##0.000_ ;\-#,##0.000\ "/>
    <numFmt numFmtId="238" formatCode="\$#,##0.0,,,&quot;bn&quot;"/>
    <numFmt numFmtId="239" formatCode="&quot;$&quot;@\ "/>
    <numFmt numFmtId="240" formatCode="_-* #,##0.0000_-;\-* #,##0.0000_-;_-* &quot;-&quot;??_-;_-@_-"/>
    <numFmt numFmtId="241" formatCode="0.0_x_)_);&quot;NM&quot;_x_)_);0.0_x_)_);@_%_)"/>
    <numFmt numFmtId="242" formatCode="0.0\ \x;\(0.0\ \x\)"/>
    <numFmt numFmtId="243" formatCode="0.0_ ;\(0.0\)_ \ "/>
    <numFmt numFmtId="244" formatCode="#,##0.0_);\(#,##0.0\);&quot;--&quot;_)"/>
    <numFmt numFmtId="245" formatCode="#,##0.00_);\(#,##0.00\);&quot;--&quot;_)"/>
    <numFmt numFmtId="246" formatCode="General_)"/>
    <numFmt numFmtId="247" formatCode="&quot;$&quot;#,##0_);[Red]\(&quot;$&quot;#,##0\)"/>
    <numFmt numFmtId="248" formatCode="&quot;$&quot;#,##0.00_);[Red]\(&quot;$&quot;#,##0.00\)"/>
    <numFmt numFmtId="249" formatCode="_(&quot;$&quot;* #,##0_);_(&quot;$&quot;* \(#,##0\);_(&quot;$&quot;* &quot;-&quot;_);_(@_)"/>
    <numFmt numFmtId="250" formatCode="m/d"/>
    <numFmt numFmtId="251" formatCode="0.0\ \ \x\ ;\(0.0\)\ \ \x\ "/>
    <numFmt numFmtId="252" formatCode="@\ \ \ \ \ "/>
    <numFmt numFmtId="253" formatCode="\ \ _•\–\ \ \ \ @"/>
    <numFmt numFmtId="254" formatCode="000"/>
    <numFmt numFmtId="255" formatCode="#,##0.00;[Red]\(#,##0.00\)"/>
    <numFmt numFmtId="256" formatCode="&quot;$&quot;#,##0.0;[Red]&quot;$&quot;#,##0.0"/>
    <numFmt numFmtId="257" formatCode="dd/mmm/yyyy_);;&quot;-  &quot;;&quot; &quot;@"/>
    <numFmt numFmtId="258" formatCode="dd/mmm/yyyy_);;&quot;-  &quot;;&quot; &quot;@&quot; &quot;"/>
    <numFmt numFmtId="259" formatCode="dd/mmm/yy_);;&quot;-  &quot;;&quot; &quot;@"/>
    <numFmt numFmtId="260" formatCode="dd/mmm/yy_);;&quot;-  &quot;;&quot; &quot;@&quot; &quot;"/>
    <numFmt numFmtId="261" formatCode="0.00,,;[Red]\(0.00,,\);\-"/>
    <numFmt numFmtId="262" formatCode="_(* #,##0_);_(* \(#,##0\);_(* &quot;&quot;\ \-\ &quot;&quot;_);_(@_)"/>
    <numFmt numFmtId="263" formatCode="_-* #,##0\ _D_M_-;\-* #,##0\ _D_M_-;_-* &quot;-&quot;\ _D_M_-;_-@_-"/>
    <numFmt numFmtId="264" formatCode="_-* #,##0.00\ _D_M_-;\-* #,##0.00\ _D_M_-;_-* &quot;-&quot;??\ _D_M_-;_-@_-"/>
    <numFmt numFmtId="265" formatCode="#,##0.00_)\ \ \ \ \ ;\(#,##0.00\)\ \ \ \ \ "/>
    <numFmt numFmtId="266" formatCode="&quot;$&quot;#,##0.00_)\ \ \ \ \ ;\(&quot;$&quot;#,##0.00\)\ \ \ \ \ "/>
    <numFmt numFmtId="267" formatCode="&quot;$&quot;#,##0.00\A\ \ \ \ ;\(&quot;$&quot;#,##0.00\A\)\ \ \ \ "/>
    <numFmt numFmtId="268" formatCode="&quot;$&quot;#,##0.00&quot;E&quot;\ \ \ \ ;\(&quot;$&quot;#,##0.00&quot;E&quot;\)\ \ \ \ "/>
    <numFmt numFmtId="269" formatCode="#,##0.00\A\ \ \ \ ;\(#,##0.00\A\)\ \ \ \ "/>
    <numFmt numFmtId="270" formatCode="#,##0.00&quot;E&quot;\ \ \ \ ;\(#,##0.00&quot;E&quot;\)\ \ \ \ "/>
    <numFmt numFmtId="271" formatCode="\€#,##0.0,,,&quot;bn&quot;"/>
    <numFmt numFmtId="272" formatCode="\€#,##0.0,,&quot;m&quot;"/>
    <numFmt numFmtId="273" formatCode="\€#,##0.0,&quot;k&quot;"/>
    <numFmt numFmtId="274" formatCode="[Magenta]&quot;Err&quot;;[Magenta]&quot;Err&quot;;[Blue]&quot;OK&quot;"/>
    <numFmt numFmtId="275" formatCode="[Blue]&quot;,&quot;;;[Red]&quot;/&quot;"/>
    <numFmt numFmtId="276" formatCode="General\ &quot;.&quot;"/>
    <numFmt numFmtId="277" formatCode="#,##0_);[Red]\(#,##0\);\-_)"/>
    <numFmt numFmtId="278" formatCode="0.0_)%;\(0.0%\);0.0_)%"/>
    <numFmt numFmtId="279" formatCode="#,##0_);\(#,##0\);\-_)"/>
    <numFmt numFmtId="280" formatCode="0.0_)%;[Red]\(0.0%\);0.0_)%"/>
    <numFmt numFmtId="281" formatCode="[Red][&gt;1]&quot;&gt;100 %&quot;;[Red]\(0.0%\);0.0_)%"/>
    <numFmt numFmtId="282" formatCode="#,##0.0000_);\(#,##0.0000\);&quot;-  &quot;;&quot; &quot;@"/>
    <numFmt numFmtId="283" formatCode="#,##0.0000_);\(#,##0.0000\);&quot;-  &quot;;&quot; &quot;@&quot; &quot;"/>
    <numFmt numFmtId="284" formatCode="0%\ \ \ \ \ \ \ "/>
    <numFmt numFmtId="285" formatCode="\£#,##0.00"/>
    <numFmt numFmtId="286" formatCode="\£#,##0.0,,,&quot;bn&quot;"/>
    <numFmt numFmtId="287" formatCode="\£#,##0.0,,&quot;m&quot;"/>
    <numFmt numFmtId="288" formatCode="\£#,##0.0,&quot;k&quot;"/>
    <numFmt numFmtId="289" formatCode="0.00%;\(0.00%\)"/>
    <numFmt numFmtId="290" formatCode="0.00_)"/>
    <numFmt numFmtId="291" formatCode="\ ;\ ;"/>
    <numFmt numFmtId="292" formatCode="#,##0.0;\(#,##0.0\);\-"/>
    <numFmt numFmtId="293" formatCode="&quot;$&quot;#,##0\ &quot;MM&quot;;\(&quot;$&quot;#,##0.00\ &quot;MM&quot;\)"/>
    <numFmt numFmtId="294" formatCode="_(&quot;$&quot;* #,##0_)\ &quot;millions&quot;;_(&quot;$&quot;* \(#,##0\)&quot; millions&quot;"/>
    <numFmt numFmtId="295" formatCode="#,##0.0,,&quot;m&quot;"/>
    <numFmt numFmtId="296" formatCode="#,##0\ &quot;MM&quot;"/>
    <numFmt numFmtId="297" formatCode="&quot;Cr$&quot;#,##0_);[Red]\(&quot;Cr$&quot;#,##0\)"/>
    <numFmt numFmtId="298" formatCode="&quot;Cr$&quot;#,##0.00_);[Red]\(&quot;Cr$&quot;#,##0.00\)"/>
    <numFmt numFmtId="299" formatCode="mmm\-yyyy"/>
    <numFmt numFmtId="300" formatCode="0.0\x"/>
    <numFmt numFmtId="301" formatCode="0.0\ \x"/>
    <numFmt numFmtId="302" formatCode="0%_);\(0%\);0%_);@_%_)"/>
    <numFmt numFmtId="303" formatCode="[Blue]#,##0;[Red]\(#,##0\);\-"/>
    <numFmt numFmtId="304" formatCode="[Blue]#,##0.0;[Red]\(#,##0.0\);\-"/>
    <numFmt numFmtId="305" formatCode="[Blue]#,##0.00;[Red]\(#,##0.00\);\-"/>
    <numFmt numFmtId="306" formatCode="[Blue]#,##0.000;[Red]\(#,##0.000\);\-"/>
    <numFmt numFmtId="307" formatCode="#,##0_);\-#,##0_);\-_)"/>
    <numFmt numFmtId="308" formatCode="#,##0.00_);\-#,##0.00_);\-_)"/>
    <numFmt numFmtId="309" formatCode="#,##0.0;[Red]\(#,##0.0\);\-"/>
    <numFmt numFmtId="310" formatCode="#,##0_ ;[Red]\(#,##0\);\-\ "/>
    <numFmt numFmtId="311" formatCode="#,##0;[Red]\(#,##0\)"/>
    <numFmt numFmtId="312" formatCode="0.0\ \ \ \ \ \ "/>
    <numFmt numFmtId="313" formatCode="0.0%\ \ \ \ \ "/>
    <numFmt numFmtId="314" formatCode="_(&quot;$&quot;* #,##0.00_);_(&quot;$&quot;* \(#,##0.00\);_(&quot;$&quot;* &quot;-&quot;??_);_(@_)"/>
    <numFmt numFmtId="315" formatCode="0.00%;[Red]\(0.00%\);\-"/>
    <numFmt numFmtId="316" formatCode="_-* #,##0.00%_-;* \(#,##0.00\)%_-;_-@_-"/>
    <numFmt numFmtId="317" formatCode="0.0\ \x\ ;\(0.0\)\ \x\ "/>
    <numFmt numFmtId="318" formatCode="0.0%;\(0.0%\);\-"/>
    <numFmt numFmtId="319" formatCode="0.00%;\(0.00%\);\-"/>
    <numFmt numFmtId="320" formatCode="#,##0.0%_);\(#,##0.0%\);&quot;--&quot;\%_)"/>
    <numFmt numFmtId="321" formatCode="#,##0.00%_);\(#,##0.00%\);&quot;--&quot;\%_)"/>
    <numFmt numFmtId="322" formatCode="&quot;$&quot;#\-##/##"/>
    <numFmt numFmtId="323" formatCode="0.00\ \ \ \ "/>
    <numFmt numFmtId="324" formatCode="#,##0.0,;\(#,##0.0,\)"/>
    <numFmt numFmtId="325" formatCode="&quot;$&quot;@"/>
    <numFmt numFmtId="326" formatCode="#,##0.0_);\-#,##0.0_);\-_)"/>
    <numFmt numFmtId="327" formatCode="_(* #,##0.00%_);_(* \(#,##0.00%\);_(* #,##0.00%_);_(@_)"/>
    <numFmt numFmtId="328" formatCode="#,###,##0,&quot;k&quot;"/>
    <numFmt numFmtId="329" formatCode="0____"/>
    <numFmt numFmtId="330" formatCode="_ * #,##0.0_);_ * \(#,##0.0\)"/>
    <numFmt numFmtId="331" formatCode="0.00\ ;\-0.00\ ;&quot;- &quot;"/>
    <numFmt numFmtId="332" formatCode="\$#,##0.0,,&quot;m&quot;"/>
    <numFmt numFmtId="333" formatCode="\$#,##0.0,&quot;k&quot;"/>
    <numFmt numFmtId="334" formatCode="&quot;£&quot;#,##0.00"/>
    <numFmt numFmtId="335" formatCode="dd\ mmm\ yyyy"/>
    <numFmt numFmtId="338" formatCode="_-* #,##0.00000_-;\-* #,##0.00000_-;_-* &quot;-&quot;?????_-;_-@_-"/>
  </numFmts>
  <fonts count="269">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0"/>
      <color rgb="FFFF0000"/>
      <name val="Verdana"/>
      <family val="2"/>
    </font>
    <font>
      <u/>
      <sz val="10"/>
      <name val="Verdana"/>
      <family val="2"/>
    </font>
    <font>
      <u/>
      <sz val="11"/>
      <color theme="10"/>
      <name val="Calibri"/>
      <family val="2"/>
      <scheme val="minor"/>
    </font>
    <font>
      <sz val="8"/>
      <name val="Calibri"/>
      <family val="2"/>
      <scheme val="minor"/>
    </font>
    <font>
      <sz val="11"/>
      <color theme="1"/>
      <name val="Arial"/>
      <family val="2"/>
    </font>
    <font>
      <sz val="11"/>
      <color rgb="FF006100"/>
      <name val="Calibri"/>
      <family val="2"/>
      <scheme val="minor"/>
    </font>
    <font>
      <b/>
      <sz val="11"/>
      <color theme="9"/>
      <name val="Arial"/>
      <family val="2"/>
    </font>
    <font>
      <sz val="11"/>
      <name val="Calibri"/>
      <family val="2"/>
      <scheme val="minor"/>
    </font>
    <font>
      <sz val="11"/>
      <color rgb="FF9C0006"/>
      <name val="Calibri"/>
      <family val="2"/>
      <scheme val="minor"/>
    </font>
    <font>
      <b/>
      <sz val="11"/>
      <color theme="1"/>
      <name val="Calibri"/>
      <family val="2"/>
      <scheme val="minor"/>
    </font>
    <font>
      <b/>
      <sz val="11"/>
      <name val="Calibri"/>
      <family val="2"/>
      <scheme val="minor"/>
    </font>
    <font>
      <i/>
      <sz val="11"/>
      <color theme="1"/>
      <name val="Calibri"/>
      <family val="2"/>
      <scheme val="minor"/>
    </font>
    <font>
      <sz val="11"/>
      <color rgb="FFFF0000"/>
      <name val="Calibri"/>
      <family val="2"/>
      <scheme val="minor"/>
    </font>
    <font>
      <sz val="10"/>
      <color rgb="FFFF0000"/>
      <name val="Verdana"/>
      <family val="2"/>
    </font>
  </fonts>
  <fills count="130">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theme="4" tint="0.79998168889431442"/>
        <bgColor indexed="64"/>
      </patternFill>
    </fill>
    <fill>
      <patternFill patternType="solid">
        <fgColor rgb="FF92D050"/>
        <bgColor indexed="64"/>
      </patternFill>
    </fill>
    <fill>
      <patternFill patternType="solid">
        <fgColor rgb="FFFFFACC"/>
        <bgColor indexed="64"/>
      </patternFill>
    </fill>
  </fills>
  <borders count="107">
    <border>
      <left/>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bottom style="medium">
        <color theme="9"/>
      </bottom>
      <diagonal/>
    </border>
    <border>
      <left style="dashed">
        <color theme="8"/>
      </left>
      <right style="dashed">
        <color theme="8"/>
      </right>
      <top style="dashed">
        <color theme="8"/>
      </top>
      <bottom style="thin">
        <color auto="1"/>
      </bottom>
      <diagonal/>
    </border>
    <border>
      <left style="dashed">
        <color theme="8"/>
      </left>
      <right style="dashed">
        <color theme="8"/>
      </right>
      <top style="dashed">
        <color theme="8"/>
      </top>
      <bottom style="dashed">
        <color theme="8"/>
      </bottom>
      <diagonal/>
    </border>
    <border>
      <left style="dashed">
        <color theme="8"/>
      </left>
      <right style="dashed">
        <color theme="8"/>
      </right>
      <top/>
      <bottom style="dashed">
        <color theme="8"/>
      </bottom>
      <diagonal/>
    </border>
    <border>
      <left style="thin">
        <color auto="1"/>
      </left>
      <right/>
      <top style="thin">
        <color auto="1"/>
      </top>
      <bottom style="thin">
        <color theme="0"/>
      </bottom>
      <diagonal/>
    </border>
    <border>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diagonal/>
    </border>
    <border>
      <left/>
      <right/>
      <top/>
      <bottom style="thin">
        <color theme="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theme="0"/>
      </right>
      <top/>
      <bottom style="thin">
        <color auto="1"/>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s>
  <cellStyleXfs count="48795">
    <xf numFmtId="0" fontId="0" fillId="0" borderId="0"/>
    <xf numFmtId="0" fontId="19" fillId="0" borderId="0"/>
    <xf numFmtId="0" fontId="11" fillId="0" borderId="0"/>
    <xf numFmtId="0" fontId="15" fillId="0" borderId="0" applyNumberFormat="0" applyFill="0" applyBorder="0" applyAlignment="0" applyProtection="0">
      <alignment vertical="top"/>
      <protection locked="0"/>
    </xf>
    <xf numFmtId="0" fontId="19" fillId="0" borderId="0"/>
    <xf numFmtId="165" fontId="14" fillId="0" borderId="0" applyFont="0" applyFill="0" applyBorder="0" applyAlignment="0" applyProtection="0"/>
    <xf numFmtId="0" fontId="22" fillId="0" borderId="0"/>
    <xf numFmtId="0" fontId="23" fillId="0" borderId="0"/>
    <xf numFmtId="0" fontId="19" fillId="0" borderId="0"/>
    <xf numFmtId="0" fontId="22" fillId="0" borderId="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0" fontId="9" fillId="0" borderId="0"/>
    <xf numFmtId="0" fontId="8" fillId="0" borderId="0"/>
    <xf numFmtId="0" fontId="25" fillId="0" borderId="0"/>
    <xf numFmtId="176" fontId="19" fillId="0" borderId="0"/>
    <xf numFmtId="176" fontId="19" fillId="0" borderId="0"/>
    <xf numFmtId="177" fontId="22" fillId="0" borderId="0"/>
    <xf numFmtId="176" fontId="22" fillId="0" borderId="0"/>
    <xf numFmtId="176" fontId="19" fillId="0" borderId="0"/>
    <xf numFmtId="176" fontId="22" fillId="0" borderId="0"/>
    <xf numFmtId="0" fontId="22" fillId="0" borderId="0"/>
    <xf numFmtId="176" fontId="22"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22" fillId="0" borderId="0"/>
    <xf numFmtId="176" fontId="22" fillId="0" borderId="0"/>
    <xf numFmtId="0" fontId="22" fillId="0" borderId="0"/>
    <xf numFmtId="176" fontId="22" fillId="0" borderId="0"/>
    <xf numFmtId="176" fontId="19" fillId="0" borderId="0"/>
    <xf numFmtId="0" fontId="22" fillId="0" borderId="0"/>
    <xf numFmtId="176" fontId="22" fillId="0" borderId="0"/>
    <xf numFmtId="176" fontId="19" fillId="0" borderId="0"/>
    <xf numFmtId="0" fontId="19" fillId="0" borderId="0"/>
    <xf numFmtId="176" fontId="22" fillId="0" borderId="0"/>
    <xf numFmtId="176" fontId="22" fillId="0" borderId="0"/>
    <xf numFmtId="176" fontId="22"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26" fillId="0" borderId="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26" fillId="0" borderId="0"/>
    <xf numFmtId="176" fontId="19" fillId="0" borderId="0" applyFont="0" applyFill="0" applyBorder="0" applyAlignment="0" applyProtection="0"/>
    <xf numFmtId="0" fontId="22" fillId="0" borderId="0"/>
    <xf numFmtId="0"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0" fontId="22" fillId="0" borderId="0"/>
    <xf numFmtId="0" fontId="22" fillId="0" borderId="0"/>
    <xf numFmtId="176" fontId="19" fillId="0" borderId="0">
      <alignment vertical="center"/>
    </xf>
    <xf numFmtId="176" fontId="22" fillId="0" borderId="0"/>
    <xf numFmtId="176" fontId="22" fillId="0" borderId="0"/>
    <xf numFmtId="176" fontId="22" fillId="0" borderId="0"/>
    <xf numFmtId="176" fontId="22" fillId="0" borderId="0"/>
    <xf numFmtId="176" fontId="19"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176" fontId="19" fillId="0" borderId="0">
      <alignment vertical="center"/>
    </xf>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0" fontId="19" fillId="0" borderId="0"/>
    <xf numFmtId="176" fontId="19" fillId="0" borderId="0"/>
    <xf numFmtId="176" fontId="19" fillId="0" borderId="0"/>
    <xf numFmtId="176" fontId="19" fillId="0" borderId="0"/>
    <xf numFmtId="176" fontId="19" fillId="0" borderId="0"/>
    <xf numFmtId="176" fontId="19" fillId="0" borderId="0"/>
    <xf numFmtId="176" fontId="22" fillId="0" borderId="0"/>
    <xf numFmtId="176" fontId="22" fillId="0" borderId="0"/>
    <xf numFmtId="176" fontId="19" fillId="0" borderId="0"/>
    <xf numFmtId="176" fontId="19" fillId="0" borderId="0"/>
    <xf numFmtId="176" fontId="19" fillId="0" borderId="0"/>
    <xf numFmtId="176" fontId="19" fillId="0" borderId="0"/>
    <xf numFmtId="176" fontId="19" fillId="0" borderId="0"/>
    <xf numFmtId="176" fontId="22" fillId="0" borderId="0">
      <alignment vertical="justify"/>
    </xf>
    <xf numFmtId="176" fontId="21" fillId="15" borderId="0" applyNumberFormat="0" applyBorder="0" applyAlignment="0" applyProtection="0"/>
    <xf numFmtId="176" fontId="21" fillId="15" borderId="0" applyNumberFormat="0" applyBorder="0" applyAlignment="0" applyProtection="0"/>
    <xf numFmtId="176" fontId="21" fillId="16" borderId="0" applyNumberFormat="0" applyBorder="0" applyAlignment="0" applyProtection="0"/>
    <xf numFmtId="176" fontId="21" fillId="16" borderId="0" applyNumberFormat="0" applyBorder="0" applyAlignment="0" applyProtection="0"/>
    <xf numFmtId="176" fontId="21" fillId="17" borderId="0" applyNumberFormat="0" applyBorder="0" applyAlignment="0" applyProtection="0"/>
    <xf numFmtId="176" fontId="21" fillId="17" borderId="0" applyNumberFormat="0" applyBorder="0" applyAlignment="0" applyProtection="0"/>
    <xf numFmtId="176" fontId="21" fillId="18" borderId="0" applyNumberFormat="0" applyBorder="0" applyAlignment="0" applyProtection="0"/>
    <xf numFmtId="176" fontId="21" fillId="18" borderId="0" applyNumberFormat="0" applyBorder="0" applyAlignment="0" applyProtection="0"/>
    <xf numFmtId="176" fontId="21" fillId="15" borderId="0" applyNumberFormat="0" applyBorder="0" applyAlignment="0" applyProtection="0"/>
    <xf numFmtId="176" fontId="21" fillId="15" borderId="0" applyNumberFormat="0" applyBorder="0" applyAlignment="0" applyProtection="0"/>
    <xf numFmtId="176" fontId="21" fillId="19" borderId="0" applyNumberFormat="0" applyBorder="0" applyAlignment="0" applyProtection="0"/>
    <xf numFmtId="176" fontId="21" fillId="19" borderId="0" applyNumberFormat="0" applyBorder="0" applyAlignment="0" applyProtection="0"/>
    <xf numFmtId="176" fontId="21" fillId="20" borderId="0" applyNumberFormat="0" applyBorder="0" applyAlignment="0" applyProtection="0"/>
    <xf numFmtId="176" fontId="21" fillId="20" borderId="0" applyNumberFormat="0" applyBorder="0" applyAlignment="0" applyProtection="0"/>
    <xf numFmtId="176" fontId="21" fillId="16" borderId="0" applyNumberFormat="0" applyBorder="0" applyAlignment="0" applyProtection="0"/>
    <xf numFmtId="176" fontId="21" fillId="16" borderId="0" applyNumberFormat="0" applyBorder="0" applyAlignment="0" applyProtection="0"/>
    <xf numFmtId="176" fontId="21" fillId="21" borderId="0" applyNumberFormat="0" applyBorder="0" applyAlignment="0" applyProtection="0"/>
    <xf numFmtId="176" fontId="21" fillId="21" borderId="0" applyNumberFormat="0" applyBorder="0" applyAlignment="0" applyProtection="0"/>
    <xf numFmtId="176" fontId="21" fillId="22" borderId="0" applyNumberFormat="0" applyBorder="0" applyAlignment="0" applyProtection="0"/>
    <xf numFmtId="176" fontId="21" fillId="22" borderId="0" applyNumberFormat="0" applyBorder="0" applyAlignment="0" applyProtection="0"/>
    <xf numFmtId="176" fontId="21" fillId="23" borderId="0" applyNumberFormat="0" applyBorder="0" applyAlignment="0" applyProtection="0"/>
    <xf numFmtId="176" fontId="21" fillId="23" borderId="0" applyNumberFormat="0" applyBorder="0" applyAlignment="0" applyProtection="0"/>
    <xf numFmtId="176" fontId="21" fillId="19" borderId="0" applyNumberFormat="0" applyBorder="0" applyAlignment="0" applyProtection="0"/>
    <xf numFmtId="176" fontId="21" fillId="19" borderId="0" applyNumberFormat="0" applyBorder="0" applyAlignment="0" applyProtection="0"/>
    <xf numFmtId="176" fontId="27" fillId="24" borderId="0" applyNumberFormat="0" applyBorder="0" applyAlignment="0" applyProtection="0"/>
    <xf numFmtId="176" fontId="27" fillId="24" borderId="0" applyNumberFormat="0" applyBorder="0" applyAlignment="0" applyProtection="0"/>
    <xf numFmtId="176" fontId="27" fillId="16" borderId="0" applyNumberFormat="0" applyBorder="0" applyAlignment="0" applyProtection="0"/>
    <xf numFmtId="176" fontId="27" fillId="16" borderId="0" applyNumberFormat="0" applyBorder="0" applyAlignment="0" applyProtection="0"/>
    <xf numFmtId="176" fontId="27" fillId="21" borderId="0" applyNumberFormat="0" applyBorder="0" applyAlignment="0" applyProtection="0"/>
    <xf numFmtId="176" fontId="27" fillId="21"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176" fontId="27" fillId="24" borderId="0" applyNumberFormat="0" applyBorder="0" applyAlignment="0" applyProtection="0"/>
    <xf numFmtId="176" fontId="27" fillId="24" borderId="0" applyNumberFormat="0" applyBorder="0" applyAlignment="0" applyProtection="0"/>
    <xf numFmtId="176" fontId="27" fillId="25" borderId="0" applyNumberFormat="0" applyBorder="0" applyAlignment="0" applyProtection="0"/>
    <xf numFmtId="176" fontId="27" fillId="25" borderId="0" applyNumberFormat="0" applyBorder="0" applyAlignment="0" applyProtection="0"/>
    <xf numFmtId="176" fontId="28" fillId="26" borderId="0" applyNumberFormat="0" applyBorder="0" applyAlignment="0" applyProtection="0"/>
    <xf numFmtId="176" fontId="28" fillId="27" borderId="0" applyNumberFormat="0" applyBorder="0" applyAlignment="0" applyProtection="0"/>
    <xf numFmtId="176" fontId="29" fillId="28" borderId="0" applyNumberFormat="0" applyBorder="0" applyAlignment="0" applyProtection="0"/>
    <xf numFmtId="176" fontId="29" fillId="29" borderId="0" applyNumberFormat="0" applyBorder="0" applyAlignment="0" applyProtection="0"/>
    <xf numFmtId="176" fontId="29" fillId="29" borderId="0" applyNumberFormat="0" applyBorder="0" applyAlignment="0" applyProtection="0"/>
    <xf numFmtId="176" fontId="28" fillId="30" borderId="0" applyNumberFormat="0" applyBorder="0" applyAlignment="0" applyProtection="0"/>
    <xf numFmtId="176" fontId="28" fillId="31" borderId="0" applyNumberFormat="0" applyBorder="0" applyAlignment="0" applyProtection="0"/>
    <xf numFmtId="176" fontId="29" fillId="32" borderId="0" applyNumberFormat="0" applyBorder="0" applyAlignment="0" applyProtection="0"/>
    <xf numFmtId="176" fontId="29" fillId="33" borderId="0" applyNumberFormat="0" applyBorder="0" applyAlignment="0" applyProtection="0"/>
    <xf numFmtId="176" fontId="29" fillId="33" borderId="0" applyNumberFormat="0" applyBorder="0" applyAlignment="0" applyProtection="0"/>
    <xf numFmtId="176" fontId="28" fillId="34" borderId="0" applyNumberFormat="0" applyBorder="0" applyAlignment="0" applyProtection="0"/>
    <xf numFmtId="176" fontId="28" fillId="35" borderId="0" applyNumberFormat="0" applyBorder="0" applyAlignment="0" applyProtection="0"/>
    <xf numFmtId="176" fontId="29" fillId="36" borderId="0" applyNumberFormat="0" applyBorder="0" applyAlignment="0" applyProtection="0"/>
    <xf numFmtId="176" fontId="29" fillId="37" borderId="0" applyNumberFormat="0" applyBorder="0" applyAlignment="0" applyProtection="0"/>
    <xf numFmtId="176" fontId="29" fillId="37" borderId="0" applyNumberFormat="0" applyBorder="0" applyAlignment="0" applyProtection="0"/>
    <xf numFmtId="176" fontId="28" fillId="30" borderId="0" applyNumberFormat="0" applyBorder="0" applyAlignment="0" applyProtection="0"/>
    <xf numFmtId="176" fontId="28" fillId="38" borderId="0" applyNumberFormat="0" applyBorder="0" applyAlignment="0" applyProtection="0"/>
    <xf numFmtId="176" fontId="29" fillId="31" borderId="0" applyNumberFormat="0" applyBorder="0" applyAlignment="0" applyProtection="0"/>
    <xf numFmtId="176" fontId="29" fillId="39" borderId="0" applyNumberFormat="0" applyBorder="0" applyAlignment="0" applyProtection="0"/>
    <xf numFmtId="176" fontId="29" fillId="39" borderId="0" applyNumberFormat="0" applyBorder="0" applyAlignment="0" applyProtection="0"/>
    <xf numFmtId="176" fontId="28" fillId="40" borderId="0" applyNumberFormat="0" applyBorder="0" applyAlignment="0" applyProtection="0"/>
    <xf numFmtId="176" fontId="28" fillId="41" borderId="0" applyNumberFormat="0" applyBorder="0" applyAlignment="0" applyProtection="0"/>
    <xf numFmtId="176" fontId="29" fillId="28" borderId="0" applyNumberFormat="0" applyBorder="0" applyAlignment="0" applyProtection="0"/>
    <xf numFmtId="176" fontId="29" fillId="28" borderId="0" applyNumberFormat="0" applyBorder="0" applyAlignment="0" applyProtection="0"/>
    <xf numFmtId="176" fontId="29" fillId="28" borderId="0" applyNumberFormat="0" applyBorder="0" applyAlignment="0" applyProtection="0"/>
    <xf numFmtId="176" fontId="28" fillId="42" borderId="0" applyNumberFormat="0" applyBorder="0" applyAlignment="0" applyProtection="0"/>
    <xf numFmtId="176" fontId="28" fillId="43" borderId="0" applyNumberFormat="0" applyBorder="0" applyAlignment="0" applyProtection="0"/>
    <xf numFmtId="176" fontId="29" fillId="44" borderId="0" applyNumberFormat="0" applyBorder="0" applyAlignment="0" applyProtection="0"/>
    <xf numFmtId="176" fontId="29" fillId="45" borderId="0" applyNumberFormat="0" applyBorder="0" applyAlignment="0" applyProtection="0"/>
    <xf numFmtId="176" fontId="29" fillId="45" borderId="0" applyNumberFormat="0" applyBorder="0" applyAlignment="0" applyProtection="0"/>
    <xf numFmtId="176" fontId="30" fillId="42" borderId="0" applyNumberFormat="0" applyBorder="0" applyAlignment="0" applyProtection="0"/>
    <xf numFmtId="176" fontId="30" fillId="42" borderId="0" applyNumberFormat="0" applyBorder="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1" fillId="46" borderId="13" applyNumberFormat="0" applyAlignment="0" applyProtection="0"/>
    <xf numFmtId="176" fontId="32" fillId="39" borderId="14" applyNumberFormat="0" applyAlignment="0" applyProtection="0"/>
    <xf numFmtId="176" fontId="32" fillId="39" borderId="14" applyNumberFormat="0" applyAlignment="0" applyProtection="0"/>
    <xf numFmtId="37" fontId="24" fillId="0" borderId="12">
      <alignment horizontal="center"/>
    </xf>
    <xf numFmtId="37" fontId="24" fillId="0" borderId="0">
      <alignment horizontal="center" vertical="center" wrapText="1"/>
    </xf>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76" fontId="19" fillId="0" borderId="0" applyNumberFormat="0" applyFont="0" applyBorder="0" applyAlignment="0"/>
    <xf numFmtId="165" fontId="1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5"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33" fillId="47" borderId="0" applyBorder="0">
      <alignment vertical="center"/>
    </xf>
    <xf numFmtId="178" fontId="19" fillId="0" borderId="0" applyFill="0" applyBorder="0"/>
    <xf numFmtId="178" fontId="19" fillId="0" borderId="0" applyFill="0" applyBorder="0"/>
    <xf numFmtId="178" fontId="19" fillId="0" borderId="0" applyFill="0" applyBorder="0"/>
    <xf numFmtId="176" fontId="34" fillId="48" borderId="0" applyNumberFormat="0" applyBorder="0" applyAlignment="0" applyProtection="0"/>
    <xf numFmtId="176" fontId="34" fillId="49" borderId="0" applyNumberFormat="0" applyBorder="0" applyAlignment="0" applyProtection="0"/>
    <xf numFmtId="176" fontId="34" fillId="50" borderId="0" applyNumberFormat="0" applyBorder="0" applyAlignment="0" applyProtection="0"/>
    <xf numFmtId="176" fontId="35" fillId="0" borderId="0" applyFont="0" applyFill="0" applyBorder="0" applyAlignment="0" applyProtection="0"/>
    <xf numFmtId="176" fontId="36" fillId="0" borderId="0" applyNumberFormat="0" applyFill="0" applyBorder="0" applyAlignment="0" applyProtection="0"/>
    <xf numFmtId="176" fontId="36" fillId="0" borderId="0" applyNumberFormat="0" applyFill="0" applyBorder="0" applyAlignment="0" applyProtection="0"/>
    <xf numFmtId="176" fontId="28" fillId="35" borderId="0" applyNumberFormat="0" applyBorder="0" applyAlignment="0" applyProtection="0"/>
    <xf numFmtId="176" fontId="28" fillId="35" borderId="0" applyNumberForma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19" fillId="20" borderId="0" applyNumberFormat="0" applyFont="0" applyBorder="0" applyAlignment="0" applyProtection="0"/>
    <xf numFmtId="176" fontId="37" fillId="0" borderId="15" applyNumberFormat="0" applyFill="0" applyAlignment="0" applyProtection="0"/>
    <xf numFmtId="176" fontId="37" fillId="0" borderId="15" applyNumberFormat="0" applyFill="0" applyAlignment="0" applyProtection="0"/>
    <xf numFmtId="176" fontId="38" fillId="0" borderId="16" applyNumberFormat="0" applyFill="0" applyAlignment="0" applyProtection="0"/>
    <xf numFmtId="176" fontId="38" fillId="0" borderId="16" applyNumberFormat="0" applyFill="0" applyAlignment="0" applyProtection="0"/>
    <xf numFmtId="176" fontId="39" fillId="0" borderId="17" applyNumberFormat="0" applyFill="0" applyAlignment="0" applyProtection="0"/>
    <xf numFmtId="176" fontId="39" fillId="0" borderId="17" applyNumberFormat="0" applyFill="0" applyAlignment="0" applyProtection="0"/>
    <xf numFmtId="176" fontId="39" fillId="0" borderId="0" applyNumberFormat="0" applyFill="0" applyBorder="0" applyAlignment="0" applyProtection="0"/>
    <xf numFmtId="176" fontId="39" fillId="0" borderId="0" applyNumberFormat="0" applyFill="0" applyBorder="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0" fillId="43" borderId="13" applyNumberFormat="0" applyAlignment="0" applyProtection="0"/>
    <xf numFmtId="176" fontId="41" fillId="51" borderId="0"/>
    <xf numFmtId="169" fontId="42" fillId="8" borderId="0"/>
    <xf numFmtId="169" fontId="43" fillId="9" borderId="0"/>
    <xf numFmtId="169" fontId="33" fillId="10" borderId="0"/>
    <xf numFmtId="169" fontId="44" fillId="0" borderId="0" applyFill="0" applyBorder="0">
      <alignment vertical="center"/>
    </xf>
    <xf numFmtId="176" fontId="45" fillId="0" borderId="18" applyNumberFormat="0" applyFill="0" applyAlignment="0" applyProtection="0"/>
    <xf numFmtId="176" fontId="45" fillId="0" borderId="18" applyNumberFormat="0" applyFill="0" applyAlignment="0" applyProtection="0"/>
    <xf numFmtId="37" fontId="46" fillId="0" borderId="0"/>
    <xf numFmtId="176" fontId="45" fillId="43" borderId="0" applyNumberFormat="0" applyBorder="0" applyAlignment="0" applyProtection="0"/>
    <xf numFmtId="176" fontId="45" fillId="43" borderId="0" applyNumberFormat="0" applyBorder="0" applyAlignment="0" applyProtection="0"/>
    <xf numFmtId="38" fontId="19" fillId="0" borderId="0" applyFont="0" applyFill="0" applyBorder="0" applyAlignment="0" applyProtection="0"/>
    <xf numFmtId="176" fontId="14" fillId="0" borderId="0"/>
    <xf numFmtId="176" fontId="14" fillId="0" borderId="0"/>
    <xf numFmtId="176" fontId="14" fillId="0" borderId="0"/>
    <xf numFmtId="176" fontId="14" fillId="0" borderId="0"/>
    <xf numFmtId="176"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176" fontId="19" fillId="0" borderId="0"/>
    <xf numFmtId="176" fontId="19" fillId="0" borderId="0"/>
    <xf numFmtId="176" fontId="19" fillId="0" borderId="0"/>
    <xf numFmtId="176" fontId="19" fillId="0" borderId="0"/>
    <xf numFmtId="176" fontId="28" fillId="0" borderId="0" applyFill="0" applyBorder="0" applyAlignment="0" applyProtection="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28" fillId="0" borderId="0"/>
    <xf numFmtId="176" fontId="28" fillId="0" borderId="0" applyFill="0" applyBorder="0" applyAlignment="0" applyProtection="0"/>
    <xf numFmtId="176" fontId="19"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19" fillId="0" borderId="0"/>
    <xf numFmtId="176" fontId="19" fillId="0" borderId="0"/>
    <xf numFmtId="176" fontId="19" fillId="0" borderId="0"/>
    <xf numFmtId="176" fontId="19" fillId="0" borderId="0"/>
    <xf numFmtId="176" fontId="19" fillId="0" borderId="0"/>
    <xf numFmtId="176" fontId="28" fillId="0" borderId="0" applyFill="0" applyBorder="0" applyAlignment="0" applyProtection="0"/>
    <xf numFmtId="176" fontId="28" fillId="0" borderId="0" applyFill="0" applyBorder="0" applyAlignment="0" applyProtection="0"/>
    <xf numFmtId="176" fontId="19" fillId="0" borderId="0"/>
    <xf numFmtId="176" fontId="19" fillId="0" borderId="0"/>
    <xf numFmtId="176" fontId="19" fillId="0" borderId="0"/>
    <xf numFmtId="176" fontId="19" fillId="0" borderId="0"/>
    <xf numFmtId="176" fontId="19" fillId="0" borderId="0"/>
    <xf numFmtId="176" fontId="19"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19" fillId="0" borderId="0"/>
    <xf numFmtId="176" fontId="19" fillId="0" borderId="0"/>
    <xf numFmtId="176" fontId="19" fillId="0" borderId="0"/>
    <xf numFmtId="176" fontId="19" fillId="0" borderId="0"/>
    <xf numFmtId="176" fontId="19" fillId="0" borderId="0"/>
    <xf numFmtId="176" fontId="19" fillId="0" borderId="0"/>
    <xf numFmtId="176" fontId="19" fillId="0" borderId="0"/>
    <xf numFmtId="176" fontId="7" fillId="0" borderId="0"/>
    <xf numFmtId="176" fontId="7" fillId="0" borderId="0"/>
    <xf numFmtId="0" fontId="7" fillId="0" borderId="0"/>
    <xf numFmtId="0" fontId="7" fillId="0" borderId="0"/>
    <xf numFmtId="0" fontId="7" fillId="0" borderId="0"/>
    <xf numFmtId="0" fontId="7"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0" fontId="7" fillId="0" borderId="0"/>
    <xf numFmtId="0" fontId="7" fillId="0" borderId="0"/>
    <xf numFmtId="0" fontId="7" fillId="0" borderId="0"/>
    <xf numFmtId="0" fontId="7" fillId="0" borderId="0"/>
    <xf numFmtId="176" fontId="28" fillId="0" borderId="0" applyFill="0" applyBorder="0" applyAlignment="0" applyProtection="0"/>
    <xf numFmtId="0" fontId="22" fillId="0" borderId="0" applyFont="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0" fontId="19"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19" fillId="0" borderId="0"/>
    <xf numFmtId="176" fontId="19" fillId="0" borderId="0"/>
    <xf numFmtId="176" fontId="19" fillId="0" borderId="0"/>
    <xf numFmtId="176" fontId="11" fillId="0" borderId="0"/>
    <xf numFmtId="0" fontId="22" fillId="0" borderId="0"/>
    <xf numFmtId="0" fontId="22" fillId="0" borderId="0"/>
    <xf numFmtId="0" fontId="7" fillId="0" borderId="0"/>
    <xf numFmtId="0" fontId="7" fillId="0" borderId="0"/>
    <xf numFmtId="176" fontId="19"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25" fillId="0" borderId="0"/>
    <xf numFmtId="176" fontId="19" fillId="0" borderId="0"/>
    <xf numFmtId="176" fontId="19" fillId="0" borderId="0"/>
    <xf numFmtId="176" fontId="19" fillId="0" borderId="0"/>
    <xf numFmtId="176" fontId="19"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5" fillId="0" borderId="0"/>
    <xf numFmtId="176" fontId="25" fillId="0" borderId="0"/>
    <xf numFmtId="176" fontId="25" fillId="0" borderId="0"/>
    <xf numFmtId="176" fontId="25" fillId="0" borderId="0"/>
    <xf numFmtId="176" fontId="25" fillId="0" borderId="0"/>
    <xf numFmtId="176" fontId="25"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5" fillId="0" borderId="0"/>
    <xf numFmtId="176" fontId="25"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19" fillId="0" borderId="0"/>
    <xf numFmtId="176" fontId="25" fillId="0" borderId="0"/>
    <xf numFmtId="176" fontId="28" fillId="0" borderId="0" applyFill="0" applyBorder="0" applyAlignment="0" applyProtection="0"/>
    <xf numFmtId="176" fontId="14" fillId="0" borderId="0"/>
    <xf numFmtId="0" fontId="19" fillId="0" borderId="0"/>
    <xf numFmtId="0" fontId="7" fillId="0" borderId="0"/>
    <xf numFmtId="0" fontId="7" fillId="0" borderId="0"/>
    <xf numFmtId="0" fontId="7" fillId="0" borderId="0"/>
    <xf numFmtId="0" fontId="7"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xf numFmtId="176" fontId="28" fillId="0" borderId="0"/>
    <xf numFmtId="176" fontId="28" fillId="0" borderId="0"/>
    <xf numFmtId="176" fontId="28" fillId="0" borderId="0"/>
    <xf numFmtId="176" fontId="28" fillId="0" borderId="0"/>
    <xf numFmtId="176" fontId="28" fillId="0" borderId="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176" fontId="28" fillId="0" borderId="0" applyFill="0" applyBorder="0" applyAlignment="0" applyProtection="0"/>
    <xf numFmtId="0" fontId="25" fillId="0" borderId="0"/>
    <xf numFmtId="0" fontId="7" fillId="0" borderId="0"/>
    <xf numFmtId="0" fontId="7" fillId="0" borderId="0"/>
    <xf numFmtId="176" fontId="28" fillId="0" borderId="0" applyFill="0" applyBorder="0" applyAlignment="0" applyProtection="0"/>
    <xf numFmtId="0" fontId="22" fillId="0" borderId="0"/>
    <xf numFmtId="176" fontId="28" fillId="0" borderId="0"/>
    <xf numFmtId="176" fontId="28" fillId="0" borderId="0"/>
    <xf numFmtId="176" fontId="22" fillId="0" borderId="0">
      <alignment vertical="top"/>
    </xf>
    <xf numFmtId="176" fontId="47" fillId="0" borderId="0" applyFill="0" applyBorder="0">
      <protection locked="0"/>
    </xf>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8" fillId="42" borderId="13" applyNumberFormat="0" applyFon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176" fontId="49" fillId="46" borderId="19"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10" fontId="43" fillId="0" borderId="0" applyFont="0" applyFill="0" applyBorder="0" applyAlignment="0" applyProtection="0">
      <alignment vertical="center"/>
    </xf>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10" fontId="43" fillId="0" borderId="0" applyFont="0" applyFill="0" applyBorder="0" applyAlignment="0" applyProtection="0">
      <alignment vertic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179" fontId="14" fillId="52" borderId="11">
      <alignment vertical="center"/>
    </xf>
    <xf numFmtId="170" fontId="14" fillId="52" borderId="11">
      <alignment vertical="center"/>
    </xf>
    <xf numFmtId="170" fontId="14" fillId="52" borderId="11">
      <alignment vertical="center"/>
    </xf>
    <xf numFmtId="176" fontId="14" fillId="52" borderId="11">
      <alignment vertical="center"/>
    </xf>
    <xf numFmtId="176" fontId="14" fillId="52" borderId="11">
      <alignment vertical="center"/>
    </xf>
    <xf numFmtId="176" fontId="14" fillId="52" borderId="11">
      <alignment vertical="center"/>
    </xf>
    <xf numFmtId="176" fontId="14" fillId="52" borderId="11">
      <alignment vertical="center"/>
    </xf>
    <xf numFmtId="180" fontId="14" fillId="52" borderId="11">
      <alignment vertical="center"/>
    </xf>
    <xf numFmtId="180" fontId="14" fillId="52" borderId="11">
      <alignment vertical="center"/>
    </xf>
    <xf numFmtId="170" fontId="7" fillId="53" borderId="11">
      <alignment vertical="center"/>
    </xf>
    <xf numFmtId="170" fontId="7" fillId="53" borderId="11">
      <alignment vertical="center"/>
    </xf>
    <xf numFmtId="180" fontId="7" fillId="53" borderId="11">
      <alignment vertical="center"/>
    </xf>
    <xf numFmtId="180" fontId="7" fillId="53" borderId="11">
      <alignment vertical="center"/>
    </xf>
    <xf numFmtId="180" fontId="7" fillId="53" borderId="11">
      <alignment vertical="center"/>
    </xf>
    <xf numFmtId="180" fontId="7" fillId="53" borderId="11">
      <alignment vertical="center"/>
    </xf>
    <xf numFmtId="179" fontId="14" fillId="52" borderId="11">
      <alignment vertical="center"/>
    </xf>
    <xf numFmtId="179" fontId="7" fillId="53" borderId="11">
      <alignment vertical="center"/>
    </xf>
    <xf numFmtId="179" fontId="7" fillId="53" borderId="11">
      <alignment vertical="center"/>
    </xf>
    <xf numFmtId="176" fontId="50" fillId="0" borderId="0"/>
    <xf numFmtId="181" fontId="14" fillId="0" borderId="0">
      <protection locked="0"/>
    </xf>
    <xf numFmtId="181" fontId="14" fillId="0" borderId="0">
      <protection locked="0"/>
    </xf>
    <xf numFmtId="170" fontId="14" fillId="7" borderId="11">
      <alignment vertical="center"/>
      <protection locked="0"/>
    </xf>
    <xf numFmtId="171" fontId="14" fillId="7" borderId="11">
      <alignment vertical="center"/>
      <protection locked="0"/>
    </xf>
    <xf numFmtId="176" fontId="14" fillId="7" borderId="11">
      <alignment vertical="center"/>
      <protection locked="0"/>
    </xf>
    <xf numFmtId="176" fontId="14" fillId="7" borderId="11">
      <alignment vertical="center"/>
      <protection locked="0"/>
    </xf>
    <xf numFmtId="171" fontId="14" fillId="7" borderId="11">
      <alignment vertical="center"/>
      <protection locked="0"/>
    </xf>
    <xf numFmtId="171" fontId="14" fillId="7" borderId="11">
      <alignment vertical="center"/>
      <protection locked="0"/>
    </xf>
    <xf numFmtId="176" fontId="14" fillId="7" borderId="11">
      <alignment vertical="center"/>
      <protection locked="0"/>
    </xf>
    <xf numFmtId="176" fontId="14" fillId="7" borderId="11">
      <alignment vertical="center"/>
      <protection locked="0"/>
    </xf>
    <xf numFmtId="171" fontId="14" fillId="7" borderId="11">
      <alignment vertical="center"/>
      <protection locked="0"/>
    </xf>
    <xf numFmtId="170" fontId="14" fillId="7" borderId="11">
      <alignment vertical="center"/>
      <protection locked="0"/>
    </xf>
    <xf numFmtId="170" fontId="14" fillId="7" borderId="11">
      <alignment vertical="center"/>
      <protection locked="0"/>
    </xf>
    <xf numFmtId="174" fontId="14" fillId="7" borderId="11">
      <alignment vertical="center"/>
      <protection locked="0"/>
    </xf>
    <xf numFmtId="174" fontId="14" fillId="7" borderId="11">
      <alignment vertical="center"/>
      <protection locked="0"/>
    </xf>
    <xf numFmtId="174" fontId="14" fillId="7" borderId="11">
      <alignment vertical="center"/>
      <protection locked="0"/>
    </xf>
    <xf numFmtId="174" fontId="14" fillId="7" borderId="11">
      <alignment vertical="center"/>
      <protection locked="0"/>
    </xf>
    <xf numFmtId="170" fontId="14" fillId="7" borderId="11">
      <alignment vertical="center"/>
      <protection locked="0"/>
    </xf>
    <xf numFmtId="170" fontId="7" fillId="2" borderId="11">
      <alignment vertical="center"/>
      <protection locked="0"/>
    </xf>
    <xf numFmtId="170" fontId="7" fillId="2" borderId="11">
      <alignment vertical="center"/>
      <protection locked="0"/>
    </xf>
    <xf numFmtId="180" fontId="7" fillId="2" borderId="11">
      <alignment vertical="center"/>
      <protection locked="0"/>
    </xf>
    <xf numFmtId="180" fontId="7" fillId="2" borderId="11">
      <alignment vertical="center"/>
      <protection locked="0"/>
    </xf>
    <xf numFmtId="170" fontId="14" fillId="6" borderId="11">
      <alignment vertical="center"/>
    </xf>
    <xf numFmtId="170" fontId="7" fillId="54" borderId="11">
      <alignment vertical="center"/>
    </xf>
    <xf numFmtId="170" fontId="7" fillId="54" borderId="11">
      <alignment vertical="center"/>
    </xf>
    <xf numFmtId="170" fontId="14" fillId="6" borderId="11">
      <alignment vertical="center"/>
    </xf>
    <xf numFmtId="171" fontId="14" fillId="6" borderId="11">
      <alignment vertical="center"/>
    </xf>
    <xf numFmtId="171" fontId="14" fillId="6" borderId="11">
      <alignment vertical="center"/>
    </xf>
    <xf numFmtId="171" fontId="14" fillId="6" borderId="11">
      <alignment vertical="center"/>
    </xf>
    <xf numFmtId="171" fontId="14" fillId="6" borderId="11">
      <alignment vertical="center"/>
    </xf>
    <xf numFmtId="180" fontId="14" fillId="6" borderId="11">
      <alignment vertical="center"/>
    </xf>
    <xf numFmtId="182" fontId="7" fillId="54" borderId="11">
      <alignment vertical="center"/>
    </xf>
    <xf numFmtId="182" fontId="7" fillId="54" borderId="11">
      <alignment vertical="center"/>
    </xf>
    <xf numFmtId="180" fontId="7" fillId="54" borderId="11">
      <alignment vertical="center"/>
    </xf>
    <xf numFmtId="180" fontId="7" fillId="54" borderId="11">
      <alignment vertical="center"/>
    </xf>
    <xf numFmtId="179" fontId="14" fillId="6" borderId="11">
      <alignment vertical="center"/>
    </xf>
    <xf numFmtId="179" fontId="7" fillId="54" borderId="11">
      <alignment vertical="center"/>
    </xf>
    <xf numFmtId="179" fontId="7" fillId="54" borderId="11">
      <alignment vertical="center"/>
    </xf>
    <xf numFmtId="176" fontId="14" fillId="6" borderId="11">
      <alignment vertical="center"/>
    </xf>
    <xf numFmtId="176" fontId="14" fillId="6" borderId="11">
      <alignment vertical="center"/>
    </xf>
    <xf numFmtId="176" fontId="14" fillId="6" borderId="11">
      <alignment vertical="center"/>
    </xf>
    <xf numFmtId="176" fontId="14" fillId="6" borderId="11">
      <alignment vertical="center"/>
    </xf>
    <xf numFmtId="170" fontId="14" fillId="6" borderId="11">
      <alignment vertical="center"/>
    </xf>
    <xf numFmtId="170" fontId="14" fillId="6" borderId="11">
      <alignment vertical="center"/>
    </xf>
    <xf numFmtId="170" fontId="7" fillId="54" borderId="11">
      <alignment vertical="center"/>
    </xf>
    <xf numFmtId="170" fontId="7" fillId="54" borderId="11">
      <alignment vertical="center"/>
    </xf>
    <xf numFmtId="170" fontId="14" fillId="6" borderId="11">
      <alignment vertical="center"/>
    </xf>
    <xf numFmtId="170" fontId="14" fillId="6" borderId="11">
      <alignment vertical="center"/>
    </xf>
    <xf numFmtId="170" fontId="14" fillId="55" borderId="11">
      <alignment horizontal="right" vertical="center"/>
      <protection locked="0"/>
    </xf>
    <xf numFmtId="176" fontId="14" fillId="55" borderId="11">
      <alignment horizontal="right" vertical="center"/>
      <protection locked="0"/>
    </xf>
    <xf numFmtId="176" fontId="14" fillId="55" borderId="11">
      <alignment horizontal="right" vertical="center"/>
      <protection locked="0"/>
    </xf>
    <xf numFmtId="179" fontId="14" fillId="55" borderId="11">
      <alignment horizontal="right" vertical="center"/>
      <protection locked="0"/>
    </xf>
    <xf numFmtId="180" fontId="14" fillId="55" borderId="11">
      <alignment horizontal="right" vertical="center"/>
      <protection locked="0"/>
    </xf>
    <xf numFmtId="180" fontId="7" fillId="56" borderId="11">
      <alignment horizontal="right" vertical="center"/>
      <protection locked="0"/>
    </xf>
    <xf numFmtId="180" fontId="7" fillId="56" borderId="11">
      <alignment horizontal="right" vertical="center"/>
      <protection locked="0"/>
    </xf>
    <xf numFmtId="179" fontId="14" fillId="55" borderId="11">
      <alignment horizontal="right" vertical="center"/>
      <protection locked="0"/>
    </xf>
    <xf numFmtId="179" fontId="7" fillId="56" borderId="11">
      <alignment horizontal="right" vertical="center"/>
      <protection locked="0"/>
    </xf>
    <xf numFmtId="179" fontId="7" fillId="56" borderId="11">
      <alignment horizontal="right" vertical="center"/>
      <protection locked="0"/>
    </xf>
    <xf numFmtId="170" fontId="14" fillId="55" borderId="11">
      <alignment horizontal="right" vertical="center"/>
      <protection locked="0"/>
    </xf>
    <xf numFmtId="170" fontId="14" fillId="55" borderId="11">
      <alignment horizontal="right" vertical="center"/>
      <protection locked="0"/>
    </xf>
    <xf numFmtId="170" fontId="7" fillId="56" borderId="11">
      <alignment horizontal="right" vertical="center"/>
      <protection locked="0"/>
    </xf>
    <xf numFmtId="170" fontId="7" fillId="56" borderId="11">
      <alignment horizontal="right" vertical="center"/>
      <protection locked="0"/>
    </xf>
    <xf numFmtId="170" fontId="14" fillId="55" borderId="11">
      <alignment horizontal="right" vertical="center"/>
      <protection locked="0"/>
    </xf>
    <xf numFmtId="4" fontId="48" fillId="57" borderId="13" applyNumberFormat="0" applyProtection="0">
      <alignment vertical="center"/>
    </xf>
    <xf numFmtId="4" fontId="48" fillId="57" borderId="13" applyNumberFormat="0" applyProtection="0">
      <alignment vertical="center"/>
    </xf>
    <xf numFmtId="4" fontId="48" fillId="57" borderId="13" applyNumberFormat="0" applyProtection="0">
      <alignment vertical="center"/>
    </xf>
    <xf numFmtId="4" fontId="48" fillId="57" borderId="13" applyNumberFormat="0" applyProtection="0">
      <alignment vertical="center"/>
    </xf>
    <xf numFmtId="4" fontId="48" fillId="57" borderId="13" applyNumberFormat="0" applyProtection="0">
      <alignment vertical="center"/>
    </xf>
    <xf numFmtId="4" fontId="48" fillId="57" borderId="13" applyNumberFormat="0" applyProtection="0">
      <alignment vertical="center"/>
    </xf>
    <xf numFmtId="4" fontId="51" fillId="58" borderId="13" applyNumberFormat="0" applyProtection="0">
      <alignment vertical="center"/>
    </xf>
    <xf numFmtId="4" fontId="51" fillId="58" borderId="13" applyNumberFormat="0" applyProtection="0">
      <alignment vertical="center"/>
    </xf>
    <xf numFmtId="4" fontId="51" fillId="58" borderId="13" applyNumberFormat="0" applyProtection="0">
      <alignment vertical="center"/>
    </xf>
    <xf numFmtId="4" fontId="51" fillId="58" borderId="13" applyNumberFormat="0" applyProtection="0">
      <alignment vertical="center"/>
    </xf>
    <xf numFmtId="4" fontId="51" fillId="58" borderId="13" applyNumberFormat="0" applyProtection="0">
      <alignment vertical="center"/>
    </xf>
    <xf numFmtId="4" fontId="51" fillId="58" borderId="13" applyNumberFormat="0" applyProtection="0">
      <alignment vertical="center"/>
    </xf>
    <xf numFmtId="4" fontId="48" fillId="58" borderId="13" applyNumberFormat="0" applyProtection="0">
      <alignment horizontal="left" vertical="center" indent="1"/>
    </xf>
    <xf numFmtId="4" fontId="48" fillId="58" borderId="13" applyNumberFormat="0" applyProtection="0">
      <alignment horizontal="left" vertical="center" indent="1"/>
    </xf>
    <xf numFmtId="4" fontId="48" fillId="58" borderId="13" applyNumberFormat="0" applyProtection="0">
      <alignment horizontal="left" vertical="center" indent="1"/>
    </xf>
    <xf numFmtId="4" fontId="48" fillId="58" borderId="13" applyNumberFormat="0" applyProtection="0">
      <alignment horizontal="left" vertical="center" indent="1"/>
    </xf>
    <xf numFmtId="4" fontId="48" fillId="58" borderId="13" applyNumberFormat="0" applyProtection="0">
      <alignment horizontal="left" vertical="center" indent="1"/>
    </xf>
    <xf numFmtId="4" fontId="48" fillId="58" borderId="13" applyNumberFormat="0" applyProtection="0">
      <alignment horizontal="left" vertical="center" indent="1"/>
    </xf>
    <xf numFmtId="176" fontId="52" fillId="57" borderId="20" applyNumberFormat="0" applyProtection="0">
      <alignment horizontal="left" vertical="top" indent="1"/>
    </xf>
    <xf numFmtId="176" fontId="52" fillId="57" borderId="20" applyNumberFormat="0" applyProtection="0">
      <alignment horizontal="left" vertical="top" indent="1"/>
    </xf>
    <xf numFmtId="176" fontId="52" fillId="57" borderId="20" applyNumberFormat="0" applyProtection="0">
      <alignment horizontal="left" vertical="top" indent="1"/>
    </xf>
    <xf numFmtId="176" fontId="52" fillId="57" borderId="20" applyNumberFormat="0" applyProtection="0">
      <alignment horizontal="left" vertical="top" indent="1"/>
    </xf>
    <xf numFmtId="176" fontId="52" fillId="57" borderId="20" applyNumberFormat="0" applyProtection="0">
      <alignment horizontal="left" vertical="top" indent="1"/>
    </xf>
    <xf numFmtId="176" fontId="52" fillId="57" borderId="20" applyNumberFormat="0" applyProtection="0">
      <alignment horizontal="left" vertical="top"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60" borderId="13" applyNumberFormat="0" applyProtection="0">
      <alignment horizontal="right" vertical="center"/>
    </xf>
    <xf numFmtId="4" fontId="48" fillId="60" borderId="13" applyNumberFormat="0" applyProtection="0">
      <alignment horizontal="right" vertical="center"/>
    </xf>
    <xf numFmtId="4" fontId="48" fillId="60" borderId="13" applyNumberFormat="0" applyProtection="0">
      <alignment horizontal="right" vertical="center"/>
    </xf>
    <xf numFmtId="4" fontId="48" fillId="60" borderId="13" applyNumberFormat="0" applyProtection="0">
      <alignment horizontal="right" vertical="center"/>
    </xf>
    <xf numFmtId="4" fontId="48" fillId="60" borderId="13" applyNumberFormat="0" applyProtection="0">
      <alignment horizontal="right" vertical="center"/>
    </xf>
    <xf numFmtId="4" fontId="48" fillId="60" borderId="13" applyNumberFormat="0" applyProtection="0">
      <alignment horizontal="right" vertical="center"/>
    </xf>
    <xf numFmtId="4" fontId="48" fillId="61" borderId="13" applyNumberFormat="0" applyProtection="0">
      <alignment horizontal="right" vertical="center"/>
    </xf>
    <xf numFmtId="4" fontId="48" fillId="61" borderId="13" applyNumberFormat="0" applyProtection="0">
      <alignment horizontal="right" vertical="center"/>
    </xf>
    <xf numFmtId="4" fontId="48" fillId="61" borderId="13" applyNumberFormat="0" applyProtection="0">
      <alignment horizontal="right" vertical="center"/>
    </xf>
    <xf numFmtId="4" fontId="48" fillId="61" borderId="13" applyNumberFormat="0" applyProtection="0">
      <alignment horizontal="right" vertical="center"/>
    </xf>
    <xf numFmtId="4" fontId="48" fillId="61" borderId="13" applyNumberFormat="0" applyProtection="0">
      <alignment horizontal="right" vertical="center"/>
    </xf>
    <xf numFmtId="4" fontId="48" fillId="61" borderId="13" applyNumberFormat="0" applyProtection="0">
      <alignment horizontal="right" vertical="center"/>
    </xf>
    <xf numFmtId="4" fontId="48" fillId="62" borderId="21" applyNumberFormat="0" applyProtection="0">
      <alignment horizontal="right" vertical="center"/>
    </xf>
    <xf numFmtId="4" fontId="48" fillId="62" borderId="21" applyNumberFormat="0" applyProtection="0">
      <alignment horizontal="right" vertical="center"/>
    </xf>
    <xf numFmtId="4" fontId="48" fillId="62" borderId="21" applyNumberFormat="0" applyProtection="0">
      <alignment horizontal="right" vertical="center"/>
    </xf>
    <xf numFmtId="4" fontId="48" fillId="62" borderId="21" applyNumberFormat="0" applyProtection="0">
      <alignment horizontal="right" vertical="center"/>
    </xf>
    <xf numFmtId="4" fontId="48" fillId="62" borderId="21" applyNumberFormat="0" applyProtection="0">
      <alignment horizontal="right" vertical="center"/>
    </xf>
    <xf numFmtId="4" fontId="48" fillId="62" borderId="21" applyNumberFormat="0" applyProtection="0">
      <alignment horizontal="right" vertical="center"/>
    </xf>
    <xf numFmtId="4" fontId="48" fillId="25" borderId="13" applyNumberFormat="0" applyProtection="0">
      <alignment horizontal="right" vertical="center"/>
    </xf>
    <xf numFmtId="4" fontId="48" fillId="25" borderId="13" applyNumberFormat="0" applyProtection="0">
      <alignment horizontal="right" vertical="center"/>
    </xf>
    <xf numFmtId="4" fontId="48" fillId="25" borderId="13" applyNumberFormat="0" applyProtection="0">
      <alignment horizontal="right" vertical="center"/>
    </xf>
    <xf numFmtId="4" fontId="48" fillId="25" borderId="13" applyNumberFormat="0" applyProtection="0">
      <alignment horizontal="right" vertical="center"/>
    </xf>
    <xf numFmtId="4" fontId="48" fillId="25" borderId="13" applyNumberFormat="0" applyProtection="0">
      <alignment horizontal="right" vertical="center"/>
    </xf>
    <xf numFmtId="4" fontId="48" fillId="25" borderId="13" applyNumberFormat="0" applyProtection="0">
      <alignment horizontal="right" vertical="center"/>
    </xf>
    <xf numFmtId="4" fontId="48" fillId="63" borderId="13" applyNumberFormat="0" applyProtection="0">
      <alignment horizontal="right" vertical="center"/>
    </xf>
    <xf numFmtId="4" fontId="48" fillId="63" borderId="13" applyNumberFormat="0" applyProtection="0">
      <alignment horizontal="right" vertical="center"/>
    </xf>
    <xf numFmtId="4" fontId="48" fillId="63" borderId="13" applyNumberFormat="0" applyProtection="0">
      <alignment horizontal="right" vertical="center"/>
    </xf>
    <xf numFmtId="4" fontId="48" fillId="63" borderId="13" applyNumberFormat="0" applyProtection="0">
      <alignment horizontal="right" vertical="center"/>
    </xf>
    <xf numFmtId="4" fontId="48" fillId="63" borderId="13" applyNumberFormat="0" applyProtection="0">
      <alignment horizontal="right" vertical="center"/>
    </xf>
    <xf numFmtId="4" fontId="48" fillId="63" borderId="13" applyNumberFormat="0" applyProtection="0">
      <alignment horizontal="right" vertical="center"/>
    </xf>
    <xf numFmtId="4" fontId="48" fillId="64" borderId="13" applyNumberFormat="0" applyProtection="0">
      <alignment horizontal="right" vertical="center"/>
    </xf>
    <xf numFmtId="4" fontId="48" fillId="64" borderId="13" applyNumberFormat="0" applyProtection="0">
      <alignment horizontal="right" vertical="center"/>
    </xf>
    <xf numFmtId="4" fontId="48" fillId="64" borderId="13" applyNumberFormat="0" applyProtection="0">
      <alignment horizontal="right" vertical="center"/>
    </xf>
    <xf numFmtId="4" fontId="48" fillId="64" borderId="13" applyNumberFormat="0" applyProtection="0">
      <alignment horizontal="right" vertical="center"/>
    </xf>
    <xf numFmtId="4" fontId="48" fillId="64" borderId="13" applyNumberFormat="0" applyProtection="0">
      <alignment horizontal="right" vertical="center"/>
    </xf>
    <xf numFmtId="4" fontId="48" fillId="64" borderId="13" applyNumberFormat="0" applyProtection="0">
      <alignment horizontal="right" vertical="center"/>
    </xf>
    <xf numFmtId="4" fontId="48" fillId="21" borderId="13" applyNumberFormat="0" applyProtection="0">
      <alignment horizontal="right" vertical="center"/>
    </xf>
    <xf numFmtId="4" fontId="48" fillId="21" borderId="13" applyNumberFormat="0" applyProtection="0">
      <alignment horizontal="right" vertical="center"/>
    </xf>
    <xf numFmtId="4" fontId="48" fillId="21" borderId="13" applyNumberFormat="0" applyProtection="0">
      <alignment horizontal="right" vertical="center"/>
    </xf>
    <xf numFmtId="4" fontId="48" fillId="21" borderId="13" applyNumberFormat="0" applyProtection="0">
      <alignment horizontal="right" vertical="center"/>
    </xf>
    <xf numFmtId="4" fontId="48" fillId="21" borderId="13" applyNumberFormat="0" applyProtection="0">
      <alignment horizontal="right" vertical="center"/>
    </xf>
    <xf numFmtId="4" fontId="48" fillId="21" borderId="13" applyNumberFormat="0" applyProtection="0">
      <alignment horizontal="right" vertical="center"/>
    </xf>
    <xf numFmtId="4" fontId="48" fillId="17" borderId="13" applyNumberFormat="0" applyProtection="0">
      <alignment horizontal="right" vertical="center"/>
    </xf>
    <xf numFmtId="4" fontId="48" fillId="17" borderId="13" applyNumberFormat="0" applyProtection="0">
      <alignment horizontal="right" vertical="center"/>
    </xf>
    <xf numFmtId="4" fontId="48" fillId="17" borderId="13" applyNumberFormat="0" applyProtection="0">
      <alignment horizontal="right" vertical="center"/>
    </xf>
    <xf numFmtId="4" fontId="48" fillId="17" borderId="13" applyNumberFormat="0" applyProtection="0">
      <alignment horizontal="right" vertical="center"/>
    </xf>
    <xf numFmtId="4" fontId="48" fillId="17" borderId="13" applyNumberFormat="0" applyProtection="0">
      <alignment horizontal="right" vertical="center"/>
    </xf>
    <xf numFmtId="4" fontId="48" fillId="17" borderId="13" applyNumberFormat="0" applyProtection="0">
      <alignment horizontal="right" vertical="center"/>
    </xf>
    <xf numFmtId="4" fontId="48" fillId="65" borderId="13" applyNumberFormat="0" applyProtection="0">
      <alignment horizontal="right" vertical="center"/>
    </xf>
    <xf numFmtId="4" fontId="48" fillId="65" borderId="13" applyNumberFormat="0" applyProtection="0">
      <alignment horizontal="right" vertical="center"/>
    </xf>
    <xf numFmtId="4" fontId="48" fillId="65" borderId="13" applyNumberFormat="0" applyProtection="0">
      <alignment horizontal="right" vertical="center"/>
    </xf>
    <xf numFmtId="4" fontId="48" fillId="65" borderId="13" applyNumberFormat="0" applyProtection="0">
      <alignment horizontal="right" vertical="center"/>
    </xf>
    <xf numFmtId="4" fontId="48" fillId="65" borderId="13" applyNumberFormat="0" applyProtection="0">
      <alignment horizontal="right" vertical="center"/>
    </xf>
    <xf numFmtId="4" fontId="48" fillId="65" borderId="13" applyNumberFormat="0" applyProtection="0">
      <alignment horizontal="right" vertical="center"/>
    </xf>
    <xf numFmtId="4" fontId="48" fillId="66" borderId="21" applyNumberFormat="0" applyProtection="0">
      <alignment horizontal="left" vertical="center" indent="1"/>
    </xf>
    <xf numFmtId="4" fontId="48" fillId="66" borderId="21" applyNumberFormat="0" applyProtection="0">
      <alignment horizontal="left" vertical="center" indent="1"/>
    </xf>
    <xf numFmtId="4" fontId="48" fillId="66" borderId="21" applyNumberFormat="0" applyProtection="0">
      <alignment horizontal="left" vertical="center" indent="1"/>
    </xf>
    <xf numFmtId="4" fontId="48" fillId="66" borderId="21" applyNumberFormat="0" applyProtection="0">
      <alignment horizontal="left" vertical="center" indent="1"/>
    </xf>
    <xf numFmtId="4" fontId="48" fillId="66" borderId="21" applyNumberFormat="0" applyProtection="0">
      <alignment horizontal="left" vertical="center" indent="1"/>
    </xf>
    <xf numFmtId="4" fontId="48" fillId="66"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19" fillId="23" borderId="21" applyNumberFormat="0" applyProtection="0">
      <alignment horizontal="left" vertical="center" indent="1"/>
    </xf>
    <xf numFmtId="4" fontId="48" fillId="16" borderId="13" applyNumberFormat="0" applyProtection="0">
      <alignment horizontal="right" vertical="center"/>
    </xf>
    <xf numFmtId="4" fontId="48" fillId="16" borderId="13" applyNumberFormat="0" applyProtection="0">
      <alignment horizontal="right" vertical="center"/>
    </xf>
    <xf numFmtId="4" fontId="48" fillId="16" borderId="13" applyNumberFormat="0" applyProtection="0">
      <alignment horizontal="right" vertical="center"/>
    </xf>
    <xf numFmtId="4" fontId="48" fillId="16" borderId="13" applyNumberFormat="0" applyProtection="0">
      <alignment horizontal="right" vertical="center"/>
    </xf>
    <xf numFmtId="4" fontId="48" fillId="16" borderId="13" applyNumberFormat="0" applyProtection="0">
      <alignment horizontal="right" vertical="center"/>
    </xf>
    <xf numFmtId="4" fontId="48" fillId="16" borderId="13" applyNumberFormat="0" applyProtection="0">
      <alignment horizontal="right" vertical="center"/>
    </xf>
    <xf numFmtId="4" fontId="48" fillId="15" borderId="21" applyNumberFormat="0" applyProtection="0">
      <alignment horizontal="left" vertical="center" indent="1"/>
    </xf>
    <xf numFmtId="4" fontId="21" fillId="15" borderId="0" applyNumberFormat="0" applyProtection="0">
      <alignment horizontal="left" vertical="center" indent="1"/>
    </xf>
    <xf numFmtId="4" fontId="48" fillId="15" borderId="21" applyNumberFormat="0" applyProtection="0">
      <alignment horizontal="left" vertical="center" indent="1"/>
    </xf>
    <xf numFmtId="4" fontId="48" fillId="15" borderId="21" applyNumberFormat="0" applyProtection="0">
      <alignment horizontal="left" vertical="center" indent="1"/>
    </xf>
    <xf numFmtId="4" fontId="48" fillId="15" borderId="21" applyNumberFormat="0" applyProtection="0">
      <alignment horizontal="left" vertical="center" indent="1"/>
    </xf>
    <xf numFmtId="4" fontId="48" fillId="15" borderId="21" applyNumberFormat="0" applyProtection="0">
      <alignment horizontal="left" vertical="center" indent="1"/>
    </xf>
    <xf numFmtId="4" fontId="48" fillId="15" borderId="21" applyNumberFormat="0" applyProtection="0">
      <alignment horizontal="left" vertical="center" indent="1"/>
    </xf>
    <xf numFmtId="4" fontId="48" fillId="15" borderId="21" applyNumberFormat="0" applyProtection="0">
      <alignment horizontal="left" vertical="center" indent="1"/>
    </xf>
    <xf numFmtId="4" fontId="48" fillId="16" borderId="21" applyNumberFormat="0" applyProtection="0">
      <alignment horizontal="left" vertical="center" indent="1"/>
    </xf>
    <xf numFmtId="4" fontId="21" fillId="16" borderId="0" applyNumberFormat="0" applyProtection="0">
      <alignment horizontal="left" vertical="center" indent="1"/>
    </xf>
    <xf numFmtId="4" fontId="48" fillId="16" borderId="21" applyNumberFormat="0" applyProtection="0">
      <alignment horizontal="left" vertical="center" indent="1"/>
    </xf>
    <xf numFmtId="4" fontId="48" fillId="16" borderId="21" applyNumberFormat="0" applyProtection="0">
      <alignment horizontal="left" vertical="center" indent="1"/>
    </xf>
    <xf numFmtId="4" fontId="48" fillId="16" borderId="21" applyNumberFormat="0" applyProtection="0">
      <alignment horizontal="left" vertical="center" indent="1"/>
    </xf>
    <xf numFmtId="4" fontId="48" fillId="16" borderId="21" applyNumberFormat="0" applyProtection="0">
      <alignment horizontal="left" vertical="center" indent="1"/>
    </xf>
    <xf numFmtId="4" fontId="48" fillId="16" borderId="21" applyNumberFormat="0" applyProtection="0">
      <alignment horizontal="left" vertical="center" indent="1"/>
    </xf>
    <xf numFmtId="4" fontId="48" fillId="16" borderId="21" applyNumberFormat="0" applyProtection="0">
      <alignment horizontal="left" vertical="center" indent="1"/>
    </xf>
    <xf numFmtId="176" fontId="48" fillId="20" borderId="13" applyNumberFormat="0" applyProtection="0">
      <alignment horizontal="left" vertical="center" indent="1"/>
    </xf>
    <xf numFmtId="176" fontId="19" fillId="23" borderId="20" applyNumberFormat="0" applyProtection="0">
      <alignment horizontal="left" vertical="center" indent="1"/>
    </xf>
    <xf numFmtId="176" fontId="19" fillId="23" borderId="20" applyNumberFormat="0" applyProtection="0">
      <alignment horizontal="left" vertical="center" indent="1"/>
    </xf>
    <xf numFmtId="176" fontId="19" fillId="23" borderId="20" applyNumberFormat="0" applyProtection="0">
      <alignment horizontal="left" vertical="center" indent="1"/>
    </xf>
    <xf numFmtId="176" fontId="19" fillId="23" borderId="20" applyNumberFormat="0" applyProtection="0">
      <alignment horizontal="left" vertical="center" indent="1"/>
    </xf>
    <xf numFmtId="176" fontId="19" fillId="23" borderId="20" applyNumberFormat="0" applyProtection="0">
      <alignment horizontal="left" vertical="center" indent="1"/>
    </xf>
    <xf numFmtId="176" fontId="19" fillId="23" borderId="20" applyNumberFormat="0" applyProtection="0">
      <alignment horizontal="left" vertical="center" indent="1"/>
    </xf>
    <xf numFmtId="176" fontId="48" fillId="20" borderId="13" applyNumberFormat="0" applyProtection="0">
      <alignment horizontal="left" vertical="center" indent="1"/>
    </xf>
    <xf numFmtId="176" fontId="48" fillId="20" borderId="13" applyNumberFormat="0" applyProtection="0">
      <alignment horizontal="left" vertical="center" indent="1"/>
    </xf>
    <xf numFmtId="176" fontId="48" fillId="20" borderId="13" applyNumberFormat="0" applyProtection="0">
      <alignment horizontal="left" vertical="center" indent="1"/>
    </xf>
    <xf numFmtId="176" fontId="48" fillId="20" borderId="13" applyNumberFormat="0" applyProtection="0">
      <alignment horizontal="left" vertical="center" indent="1"/>
    </xf>
    <xf numFmtId="176" fontId="48" fillId="20" borderId="13" applyNumberFormat="0" applyProtection="0">
      <alignment horizontal="left" vertical="center" indent="1"/>
    </xf>
    <xf numFmtId="176" fontId="48" fillId="20" borderId="13" applyNumberFormat="0" applyProtection="0">
      <alignment horizontal="left" vertical="center" indent="1"/>
    </xf>
    <xf numFmtId="176" fontId="48" fillId="23" borderId="20" applyNumberFormat="0" applyProtection="0">
      <alignment horizontal="left" vertical="top" indent="1"/>
    </xf>
    <xf numFmtId="176" fontId="19" fillId="23" borderId="20" applyNumberFormat="0" applyProtection="0">
      <alignment horizontal="left" vertical="top" indent="1"/>
    </xf>
    <xf numFmtId="176" fontId="19" fillId="23" borderId="20" applyNumberFormat="0" applyProtection="0">
      <alignment horizontal="left" vertical="top" indent="1"/>
    </xf>
    <xf numFmtId="176" fontId="19" fillId="23" borderId="20" applyNumberFormat="0" applyProtection="0">
      <alignment horizontal="left" vertical="top" indent="1"/>
    </xf>
    <xf numFmtId="176" fontId="19" fillId="23" borderId="20" applyNumberFormat="0" applyProtection="0">
      <alignment horizontal="left" vertical="top" indent="1"/>
    </xf>
    <xf numFmtId="176" fontId="19" fillId="23" borderId="20" applyNumberFormat="0" applyProtection="0">
      <alignment horizontal="left" vertical="top" indent="1"/>
    </xf>
    <xf numFmtId="176" fontId="19"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23" borderId="20" applyNumberFormat="0" applyProtection="0">
      <alignment horizontal="left" vertical="top" indent="1"/>
    </xf>
    <xf numFmtId="176" fontId="48" fillId="67" borderId="13" applyNumberFormat="0" applyProtection="0">
      <alignment horizontal="left" vertical="center" indent="1"/>
    </xf>
    <xf numFmtId="176" fontId="19" fillId="16" borderId="20" applyNumberFormat="0" applyProtection="0">
      <alignment horizontal="left" vertical="center" indent="1"/>
    </xf>
    <xf numFmtId="176" fontId="19" fillId="16" borderId="20" applyNumberFormat="0" applyProtection="0">
      <alignment horizontal="left" vertical="center" indent="1"/>
    </xf>
    <xf numFmtId="176" fontId="19" fillId="16" borderId="20" applyNumberFormat="0" applyProtection="0">
      <alignment horizontal="left" vertical="center" indent="1"/>
    </xf>
    <xf numFmtId="176" fontId="19" fillId="16" borderId="20" applyNumberFormat="0" applyProtection="0">
      <alignment horizontal="left" vertical="center" indent="1"/>
    </xf>
    <xf numFmtId="176" fontId="19" fillId="16" borderId="20" applyNumberFormat="0" applyProtection="0">
      <alignment horizontal="left" vertical="center" indent="1"/>
    </xf>
    <xf numFmtId="176" fontId="19" fillId="16" borderId="20" applyNumberFormat="0" applyProtection="0">
      <alignment horizontal="left" vertical="center" indent="1"/>
    </xf>
    <xf numFmtId="176" fontId="48" fillId="67" borderId="13" applyNumberFormat="0" applyProtection="0">
      <alignment horizontal="left" vertical="center" indent="1"/>
    </xf>
    <xf numFmtId="176" fontId="48" fillId="67" borderId="13" applyNumberFormat="0" applyProtection="0">
      <alignment horizontal="left" vertical="center" indent="1"/>
    </xf>
    <xf numFmtId="176" fontId="48" fillId="67" borderId="13" applyNumberFormat="0" applyProtection="0">
      <alignment horizontal="left" vertical="center" indent="1"/>
    </xf>
    <xf numFmtId="176" fontId="48" fillId="67" borderId="13" applyNumberFormat="0" applyProtection="0">
      <alignment horizontal="left" vertical="center" indent="1"/>
    </xf>
    <xf numFmtId="176" fontId="48" fillId="67" borderId="13" applyNumberFormat="0" applyProtection="0">
      <alignment horizontal="left" vertical="center" indent="1"/>
    </xf>
    <xf numFmtId="176" fontId="48" fillId="67" borderId="13" applyNumberFormat="0" applyProtection="0">
      <alignment horizontal="left" vertical="center" indent="1"/>
    </xf>
    <xf numFmtId="176" fontId="48" fillId="16" borderId="20" applyNumberFormat="0" applyProtection="0">
      <alignment horizontal="left" vertical="top" indent="1"/>
    </xf>
    <xf numFmtId="176" fontId="19" fillId="16" borderId="20" applyNumberFormat="0" applyProtection="0">
      <alignment horizontal="left" vertical="top" indent="1"/>
    </xf>
    <xf numFmtId="176" fontId="19" fillId="16" borderId="20" applyNumberFormat="0" applyProtection="0">
      <alignment horizontal="left" vertical="top" indent="1"/>
    </xf>
    <xf numFmtId="176" fontId="19" fillId="16" borderId="20" applyNumberFormat="0" applyProtection="0">
      <alignment horizontal="left" vertical="top" indent="1"/>
    </xf>
    <xf numFmtId="176" fontId="19" fillId="16" borderId="20" applyNumberFormat="0" applyProtection="0">
      <alignment horizontal="left" vertical="top" indent="1"/>
    </xf>
    <xf numFmtId="176" fontId="19" fillId="16" borderId="20" applyNumberFormat="0" applyProtection="0">
      <alignment horizontal="left" vertical="top" indent="1"/>
    </xf>
    <xf numFmtId="176" fontId="19"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16" borderId="20" applyNumberFormat="0" applyProtection="0">
      <alignment horizontal="left" vertical="top" indent="1"/>
    </xf>
    <xf numFmtId="176" fontId="48" fillId="68" borderId="13" applyNumberFormat="0" applyProtection="0">
      <alignment horizontal="left" vertical="center" indent="1"/>
    </xf>
    <xf numFmtId="176" fontId="19" fillId="68" borderId="20" applyNumberFormat="0" applyProtection="0">
      <alignment horizontal="left" vertical="center" indent="1"/>
    </xf>
    <xf numFmtId="176" fontId="19" fillId="68" borderId="20" applyNumberFormat="0" applyProtection="0">
      <alignment horizontal="left" vertical="center" indent="1"/>
    </xf>
    <xf numFmtId="176" fontId="19" fillId="68" borderId="20" applyNumberFormat="0" applyProtection="0">
      <alignment horizontal="left" vertical="center" indent="1"/>
    </xf>
    <xf numFmtId="176" fontId="19" fillId="68" borderId="20" applyNumberFormat="0" applyProtection="0">
      <alignment horizontal="left" vertical="center" indent="1"/>
    </xf>
    <xf numFmtId="176" fontId="19" fillId="68" borderId="20" applyNumberFormat="0" applyProtection="0">
      <alignment horizontal="left" vertical="center" indent="1"/>
    </xf>
    <xf numFmtId="176" fontId="19" fillId="68" borderId="20" applyNumberFormat="0" applyProtection="0">
      <alignment horizontal="left" vertical="center" indent="1"/>
    </xf>
    <xf numFmtId="176" fontId="48" fillId="68" borderId="13" applyNumberFormat="0" applyProtection="0">
      <alignment horizontal="left" vertical="center" indent="1"/>
    </xf>
    <xf numFmtId="176" fontId="48" fillId="68" borderId="13" applyNumberFormat="0" applyProtection="0">
      <alignment horizontal="left" vertical="center" indent="1"/>
    </xf>
    <xf numFmtId="176" fontId="48" fillId="68" borderId="13" applyNumberFormat="0" applyProtection="0">
      <alignment horizontal="left" vertical="center" indent="1"/>
    </xf>
    <xf numFmtId="176" fontId="48" fillId="68" borderId="13" applyNumberFormat="0" applyProtection="0">
      <alignment horizontal="left" vertical="center" indent="1"/>
    </xf>
    <xf numFmtId="176" fontId="48" fillId="68" borderId="13" applyNumberFormat="0" applyProtection="0">
      <alignment horizontal="left" vertical="center" indent="1"/>
    </xf>
    <xf numFmtId="176" fontId="48" fillId="68" borderId="13" applyNumberFormat="0" applyProtection="0">
      <alignment horizontal="left" vertical="center" indent="1"/>
    </xf>
    <xf numFmtId="176" fontId="48" fillId="68" borderId="20" applyNumberFormat="0" applyProtection="0">
      <alignment horizontal="left" vertical="top" indent="1"/>
    </xf>
    <xf numFmtId="176" fontId="19" fillId="68" borderId="20" applyNumberFormat="0" applyProtection="0">
      <alignment horizontal="left" vertical="top" indent="1"/>
    </xf>
    <xf numFmtId="176" fontId="19" fillId="68" borderId="20" applyNumberFormat="0" applyProtection="0">
      <alignment horizontal="left" vertical="top" indent="1"/>
    </xf>
    <xf numFmtId="176" fontId="19" fillId="68" borderId="20" applyNumberFormat="0" applyProtection="0">
      <alignment horizontal="left" vertical="top" indent="1"/>
    </xf>
    <xf numFmtId="176" fontId="19" fillId="68" borderId="20" applyNumberFormat="0" applyProtection="0">
      <alignment horizontal="left" vertical="top" indent="1"/>
    </xf>
    <xf numFmtId="176" fontId="19" fillId="68" borderId="20" applyNumberFormat="0" applyProtection="0">
      <alignment horizontal="left" vertical="top" indent="1"/>
    </xf>
    <xf numFmtId="176" fontId="19"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68" borderId="20" applyNumberFormat="0" applyProtection="0">
      <alignment horizontal="left" vertical="top" indent="1"/>
    </xf>
    <xf numFmtId="176" fontId="48" fillId="15" borderId="13" applyNumberFormat="0" applyProtection="0">
      <alignment horizontal="left" vertical="center" indent="1"/>
    </xf>
    <xf numFmtId="176" fontId="19" fillId="15" borderId="20" applyNumberFormat="0" applyProtection="0">
      <alignment horizontal="left" vertical="center" indent="1"/>
    </xf>
    <xf numFmtId="176" fontId="19" fillId="15" borderId="20" applyNumberFormat="0" applyProtection="0">
      <alignment horizontal="left" vertical="center" indent="1"/>
    </xf>
    <xf numFmtId="176" fontId="19" fillId="15" borderId="20" applyNumberFormat="0" applyProtection="0">
      <alignment horizontal="left" vertical="center" indent="1"/>
    </xf>
    <xf numFmtId="176" fontId="19" fillId="15" borderId="20" applyNumberFormat="0" applyProtection="0">
      <alignment horizontal="left" vertical="center" indent="1"/>
    </xf>
    <xf numFmtId="176" fontId="19" fillId="15" borderId="20" applyNumberFormat="0" applyProtection="0">
      <alignment horizontal="left" vertical="center" indent="1"/>
    </xf>
    <xf numFmtId="176" fontId="19" fillId="15" borderId="20" applyNumberFormat="0" applyProtection="0">
      <alignment horizontal="left" vertical="center" indent="1"/>
    </xf>
    <xf numFmtId="176" fontId="48" fillId="15" borderId="13" applyNumberFormat="0" applyProtection="0">
      <alignment horizontal="left" vertical="center" indent="1"/>
    </xf>
    <xf numFmtId="176" fontId="48" fillId="15" borderId="13" applyNumberFormat="0" applyProtection="0">
      <alignment horizontal="left" vertical="center" indent="1"/>
    </xf>
    <xf numFmtId="176" fontId="48" fillId="15" borderId="13" applyNumberFormat="0" applyProtection="0">
      <alignment horizontal="left" vertical="center" indent="1"/>
    </xf>
    <xf numFmtId="176" fontId="48" fillId="15" borderId="13" applyNumberFormat="0" applyProtection="0">
      <alignment horizontal="left" vertical="center" indent="1"/>
    </xf>
    <xf numFmtId="176" fontId="48" fillId="15" borderId="13" applyNumberFormat="0" applyProtection="0">
      <alignment horizontal="left" vertical="center" indent="1"/>
    </xf>
    <xf numFmtId="176" fontId="48" fillId="15" borderId="13" applyNumberFormat="0" applyProtection="0">
      <alignment horizontal="left" vertical="center" indent="1"/>
    </xf>
    <xf numFmtId="176" fontId="48" fillId="15" borderId="20" applyNumberFormat="0" applyProtection="0">
      <alignment horizontal="left" vertical="top" indent="1"/>
    </xf>
    <xf numFmtId="176" fontId="19" fillId="15" borderId="20" applyNumberFormat="0" applyProtection="0">
      <alignment horizontal="left" vertical="top" indent="1"/>
    </xf>
    <xf numFmtId="176" fontId="19" fillId="15" borderId="20" applyNumberFormat="0" applyProtection="0">
      <alignment horizontal="left" vertical="top" indent="1"/>
    </xf>
    <xf numFmtId="176" fontId="19" fillId="15" borderId="20" applyNumberFormat="0" applyProtection="0">
      <alignment horizontal="left" vertical="top" indent="1"/>
    </xf>
    <xf numFmtId="176" fontId="19" fillId="15" borderId="20" applyNumberFormat="0" applyProtection="0">
      <alignment horizontal="left" vertical="top" indent="1"/>
    </xf>
    <xf numFmtId="176" fontId="19" fillId="15" borderId="20" applyNumberFormat="0" applyProtection="0">
      <alignment horizontal="left" vertical="top" indent="1"/>
    </xf>
    <xf numFmtId="176" fontId="19"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15" borderId="20" applyNumberFormat="0" applyProtection="0">
      <alignment horizontal="left" vertical="top" indent="1"/>
    </xf>
    <xf numFmtId="176" fontId="48" fillId="69" borderId="22" applyNumberFormat="0">
      <protection locked="0"/>
    </xf>
    <xf numFmtId="176" fontId="19" fillId="69" borderId="11"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48" fillId="69" borderId="22" applyNumberFormat="0">
      <protection locked="0"/>
    </xf>
    <xf numFmtId="176" fontId="53" fillId="23" borderId="23" applyBorder="0"/>
    <xf numFmtId="176" fontId="53" fillId="23" borderId="23" applyBorder="0"/>
    <xf numFmtId="176" fontId="53" fillId="23" borderId="23" applyBorder="0"/>
    <xf numFmtId="176" fontId="53" fillId="23" borderId="23" applyBorder="0"/>
    <xf numFmtId="176" fontId="53" fillId="23" borderId="23" applyBorder="0"/>
    <xf numFmtId="176" fontId="53" fillId="23" borderId="23" applyBorder="0"/>
    <xf numFmtId="4" fontId="54" fillId="51" borderId="20" applyNumberFormat="0" applyProtection="0">
      <alignment vertical="center"/>
    </xf>
    <xf numFmtId="4" fontId="54" fillId="51" borderId="20" applyNumberFormat="0" applyProtection="0">
      <alignment vertical="center"/>
    </xf>
    <xf numFmtId="4" fontId="54" fillId="51" borderId="20" applyNumberFormat="0" applyProtection="0">
      <alignment vertical="center"/>
    </xf>
    <xf numFmtId="4" fontId="54" fillId="51" borderId="20" applyNumberFormat="0" applyProtection="0">
      <alignment vertical="center"/>
    </xf>
    <xf numFmtId="4" fontId="54" fillId="51" borderId="20" applyNumberFormat="0" applyProtection="0">
      <alignment vertical="center"/>
    </xf>
    <xf numFmtId="4" fontId="54" fillId="51" borderId="20" applyNumberFormat="0" applyProtection="0">
      <alignment vertical="center"/>
    </xf>
    <xf numFmtId="4" fontId="51" fillId="7" borderId="11" applyNumberFormat="0" applyProtection="0">
      <alignment vertical="center"/>
    </xf>
    <xf numFmtId="4" fontId="54" fillId="20" borderId="20" applyNumberFormat="0" applyProtection="0">
      <alignment horizontal="left" vertical="center" indent="1"/>
    </xf>
    <xf numFmtId="4" fontId="54" fillId="20" borderId="20" applyNumberFormat="0" applyProtection="0">
      <alignment horizontal="left" vertical="center" indent="1"/>
    </xf>
    <xf numFmtId="4" fontId="54" fillId="20" borderId="20" applyNumberFormat="0" applyProtection="0">
      <alignment horizontal="left" vertical="center" indent="1"/>
    </xf>
    <xf numFmtId="4" fontId="54" fillId="20" borderId="20" applyNumberFormat="0" applyProtection="0">
      <alignment horizontal="left" vertical="center" indent="1"/>
    </xf>
    <xf numFmtId="4" fontId="54" fillId="20" borderId="20" applyNumberFormat="0" applyProtection="0">
      <alignment horizontal="left" vertical="center" indent="1"/>
    </xf>
    <xf numFmtId="4" fontId="54" fillId="20" borderId="20" applyNumberFormat="0" applyProtection="0">
      <alignment horizontal="left" vertical="center" indent="1"/>
    </xf>
    <xf numFmtId="176" fontId="54" fillId="51" borderId="20" applyNumberFormat="0" applyProtection="0">
      <alignment horizontal="left" vertical="top" indent="1"/>
    </xf>
    <xf numFmtId="176" fontId="54" fillId="51" borderId="20" applyNumberFormat="0" applyProtection="0">
      <alignment horizontal="left" vertical="top" indent="1"/>
    </xf>
    <xf numFmtId="176" fontId="54" fillId="51" borderId="20" applyNumberFormat="0" applyProtection="0">
      <alignment horizontal="left" vertical="top" indent="1"/>
    </xf>
    <xf numFmtId="176" fontId="54" fillId="51" borderId="20" applyNumberFormat="0" applyProtection="0">
      <alignment horizontal="left" vertical="top" indent="1"/>
    </xf>
    <xf numFmtId="176" fontId="54" fillId="51" borderId="20" applyNumberFormat="0" applyProtection="0">
      <alignment horizontal="left" vertical="top" indent="1"/>
    </xf>
    <xf numFmtId="176" fontId="54" fillId="51" borderId="20" applyNumberFormat="0" applyProtection="0">
      <alignment horizontal="left" vertical="top" indent="1"/>
    </xf>
    <xf numFmtId="4" fontId="48" fillId="0" borderId="13" applyNumberFormat="0" applyProtection="0">
      <alignment horizontal="right" vertical="center"/>
    </xf>
    <xf numFmtId="4" fontId="48" fillId="0" borderId="13" applyNumberFormat="0" applyProtection="0">
      <alignment horizontal="right" vertical="center"/>
    </xf>
    <xf numFmtId="4" fontId="48" fillId="0" borderId="13" applyNumberFormat="0" applyProtection="0">
      <alignment horizontal="right" vertical="center"/>
    </xf>
    <xf numFmtId="4" fontId="48" fillId="0" borderId="13" applyNumberFormat="0" applyProtection="0">
      <alignment horizontal="right" vertical="center"/>
    </xf>
    <xf numFmtId="4" fontId="48" fillId="0" borderId="13" applyNumberFormat="0" applyProtection="0">
      <alignment horizontal="right" vertical="center"/>
    </xf>
    <xf numFmtId="4" fontId="48" fillId="0" borderId="13" applyNumberFormat="0" applyProtection="0">
      <alignment horizontal="right" vertical="center"/>
    </xf>
    <xf numFmtId="4" fontId="51" fillId="14" borderId="13" applyNumberFormat="0" applyProtection="0">
      <alignment horizontal="right" vertical="center"/>
    </xf>
    <xf numFmtId="4" fontId="51" fillId="14" borderId="13" applyNumberFormat="0" applyProtection="0">
      <alignment horizontal="right" vertical="center"/>
    </xf>
    <xf numFmtId="4" fontId="51" fillId="14" borderId="13" applyNumberFormat="0" applyProtection="0">
      <alignment horizontal="right" vertical="center"/>
    </xf>
    <xf numFmtId="4" fontId="51" fillId="14" borderId="13" applyNumberFormat="0" applyProtection="0">
      <alignment horizontal="right" vertical="center"/>
    </xf>
    <xf numFmtId="4" fontId="51" fillId="14" borderId="13" applyNumberFormat="0" applyProtection="0">
      <alignment horizontal="right" vertical="center"/>
    </xf>
    <xf numFmtId="4" fontId="51" fillId="14" borderId="13" applyNumberFormat="0" applyProtection="0">
      <alignment horizontal="right" vertical="center"/>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4" fontId="48" fillId="59" borderId="13" applyNumberFormat="0" applyProtection="0">
      <alignment horizontal="left" vertical="center" indent="1"/>
    </xf>
    <xf numFmtId="176" fontId="54" fillId="16" borderId="20" applyNumberFormat="0" applyProtection="0">
      <alignment horizontal="left" vertical="top" indent="1"/>
    </xf>
    <xf numFmtId="176" fontId="54" fillId="16" borderId="20" applyNumberFormat="0" applyProtection="0">
      <alignment horizontal="left" vertical="top" indent="1"/>
    </xf>
    <xf numFmtId="176" fontId="54" fillId="16" borderId="20" applyNumberFormat="0" applyProtection="0">
      <alignment horizontal="left" vertical="top" indent="1"/>
    </xf>
    <xf numFmtId="176" fontId="54" fillId="16" borderId="20" applyNumberFormat="0" applyProtection="0">
      <alignment horizontal="left" vertical="top" indent="1"/>
    </xf>
    <xf numFmtId="176" fontId="54" fillId="16" borderId="20" applyNumberFormat="0" applyProtection="0">
      <alignment horizontal="left" vertical="top" indent="1"/>
    </xf>
    <xf numFmtId="176" fontId="54" fillId="16" borderId="20" applyNumberFormat="0" applyProtection="0">
      <alignment horizontal="left" vertical="top" indent="1"/>
    </xf>
    <xf numFmtId="4" fontId="55" fillId="70" borderId="21" applyNumberFormat="0" applyProtection="0">
      <alignment horizontal="left" vertical="center" indent="1"/>
    </xf>
    <xf numFmtId="4" fontId="55" fillId="70" borderId="21" applyNumberFormat="0" applyProtection="0">
      <alignment horizontal="left" vertical="center" indent="1"/>
    </xf>
    <xf numFmtId="4" fontId="55" fillId="70" borderId="21" applyNumberFormat="0" applyProtection="0">
      <alignment horizontal="left" vertical="center" indent="1"/>
    </xf>
    <xf numFmtId="4" fontId="55" fillId="70" borderId="21" applyNumberFormat="0" applyProtection="0">
      <alignment horizontal="left" vertical="center" indent="1"/>
    </xf>
    <xf numFmtId="4" fontId="55" fillId="70" borderId="21" applyNumberFormat="0" applyProtection="0">
      <alignment horizontal="left" vertical="center" indent="1"/>
    </xf>
    <xf numFmtId="4" fontId="55" fillId="70" borderId="21" applyNumberFormat="0" applyProtection="0">
      <alignment horizontal="left" vertical="center" indent="1"/>
    </xf>
    <xf numFmtId="176" fontId="48" fillId="71" borderId="11"/>
    <xf numFmtId="4" fontId="56" fillId="69" borderId="13" applyNumberFormat="0" applyProtection="0">
      <alignment horizontal="right" vertical="center"/>
    </xf>
    <xf numFmtId="4" fontId="56" fillId="69" borderId="13" applyNumberFormat="0" applyProtection="0">
      <alignment horizontal="right" vertical="center"/>
    </xf>
    <xf numFmtId="4" fontId="56" fillId="69" borderId="13" applyNumberFormat="0" applyProtection="0">
      <alignment horizontal="right" vertical="center"/>
    </xf>
    <xf numFmtId="4" fontId="56" fillId="69" borderId="13" applyNumberFormat="0" applyProtection="0">
      <alignment horizontal="right" vertical="center"/>
    </xf>
    <xf numFmtId="4" fontId="56" fillId="69" borderId="13" applyNumberFormat="0" applyProtection="0">
      <alignment horizontal="right" vertical="center"/>
    </xf>
    <xf numFmtId="4" fontId="56" fillId="69" borderId="13" applyNumberFormat="0" applyProtection="0">
      <alignment horizontal="right" vertical="center"/>
    </xf>
    <xf numFmtId="176" fontId="57" fillId="0" borderId="0" applyNumberFormat="0" applyFill="0" applyBorder="0" applyAlignment="0" applyProtection="0"/>
    <xf numFmtId="176" fontId="19" fillId="72" borderId="0"/>
    <xf numFmtId="176" fontId="19" fillId="0" borderId="0" applyFont="0" applyFill="0" applyBorder="0" applyAlignment="0" applyProtection="0"/>
    <xf numFmtId="37" fontId="24" fillId="0" borderId="10" applyNumberFormat="0"/>
    <xf numFmtId="37" fontId="24" fillId="0" borderId="10" applyNumberFormat="0"/>
    <xf numFmtId="37" fontId="24" fillId="0" borderId="10" applyNumberFormat="0"/>
    <xf numFmtId="37" fontId="24" fillId="0" borderId="10" applyNumberFormat="0"/>
    <xf numFmtId="37" fontId="24" fillId="0" borderId="10" applyNumberFormat="0"/>
    <xf numFmtId="37" fontId="24" fillId="0" borderId="10" applyNumberFormat="0"/>
    <xf numFmtId="176" fontId="58" fillId="0" borderId="24" applyNumberFormat="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176" fontId="34" fillId="0" borderId="25" applyNumberFormat="0" applyFill="0" applyAlignment="0" applyProtection="0"/>
    <xf numFmtId="37" fontId="24" fillId="0" borderId="26" applyNumberFormat="0" applyFill="0"/>
    <xf numFmtId="166" fontId="19" fillId="0" borderId="0" applyFont="0" applyFill="0" applyBorder="0" applyAlignment="0" applyProtection="0"/>
    <xf numFmtId="164" fontId="19" fillId="0" borderId="0" applyFont="0" applyFill="0" applyBorder="0" applyAlignment="0" applyProtection="0"/>
    <xf numFmtId="176" fontId="59" fillId="0" borderId="0" applyNumberFormat="0" applyFill="0" applyBorder="0" applyAlignment="0" applyProtection="0"/>
    <xf numFmtId="176" fontId="59" fillId="0" borderId="0" applyNumberFormat="0" applyFill="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76" fontId="19" fillId="51" borderId="0" applyNumberFormat="0" applyFont="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0" fontId="6" fillId="53" borderId="11">
      <alignment vertical="center"/>
    </xf>
    <xf numFmtId="170" fontId="6" fillId="53" borderId="11">
      <alignment vertical="center"/>
    </xf>
    <xf numFmtId="180" fontId="6" fillId="53" borderId="11">
      <alignment vertical="center"/>
    </xf>
    <xf numFmtId="180" fontId="6" fillId="53" borderId="11">
      <alignment vertical="center"/>
    </xf>
    <xf numFmtId="180" fontId="6" fillId="53" borderId="11">
      <alignment vertical="center"/>
    </xf>
    <xf numFmtId="180" fontId="6" fillId="53" borderId="11">
      <alignment vertical="center"/>
    </xf>
    <xf numFmtId="179" fontId="6" fillId="53" borderId="11">
      <alignment vertical="center"/>
    </xf>
    <xf numFmtId="179" fontId="6" fillId="53" borderId="11">
      <alignment vertical="center"/>
    </xf>
    <xf numFmtId="170" fontId="6" fillId="2" borderId="11">
      <alignment vertical="center"/>
      <protection locked="0"/>
    </xf>
    <xf numFmtId="170" fontId="6" fillId="2" borderId="11">
      <alignment vertical="center"/>
      <protection locked="0"/>
    </xf>
    <xf numFmtId="180" fontId="6" fillId="2" borderId="11">
      <alignment vertical="center"/>
      <protection locked="0"/>
    </xf>
    <xf numFmtId="180" fontId="6" fillId="2" borderId="11">
      <alignment vertical="center"/>
      <protection locked="0"/>
    </xf>
    <xf numFmtId="170" fontId="6" fillId="54" borderId="11">
      <alignment vertical="center"/>
    </xf>
    <xf numFmtId="170" fontId="6" fillId="54" borderId="11">
      <alignment vertical="center"/>
    </xf>
    <xf numFmtId="182" fontId="6" fillId="54" borderId="11">
      <alignment vertical="center"/>
    </xf>
    <xf numFmtId="182" fontId="6" fillId="54" borderId="11">
      <alignment vertical="center"/>
    </xf>
    <xf numFmtId="180" fontId="6" fillId="54" borderId="11">
      <alignment vertical="center"/>
    </xf>
    <xf numFmtId="180" fontId="6" fillId="54" borderId="11">
      <alignment vertical="center"/>
    </xf>
    <xf numFmtId="179" fontId="6" fillId="54" borderId="11">
      <alignment vertical="center"/>
    </xf>
    <xf numFmtId="179" fontId="6" fillId="54" borderId="11">
      <alignment vertical="center"/>
    </xf>
    <xf numFmtId="170" fontId="6" fillId="54" borderId="11">
      <alignment vertical="center"/>
    </xf>
    <xf numFmtId="170" fontId="6" fillId="54" borderId="11">
      <alignment vertical="center"/>
    </xf>
    <xf numFmtId="180" fontId="6" fillId="56" borderId="11">
      <alignment horizontal="right" vertical="center"/>
      <protection locked="0"/>
    </xf>
    <xf numFmtId="180" fontId="6" fillId="56" borderId="11">
      <alignment horizontal="right" vertical="center"/>
      <protection locked="0"/>
    </xf>
    <xf numFmtId="179" fontId="6" fillId="56" borderId="11">
      <alignment horizontal="right" vertical="center"/>
      <protection locked="0"/>
    </xf>
    <xf numFmtId="179" fontId="6" fillId="56" borderId="11">
      <alignment horizontal="right" vertical="center"/>
      <protection locked="0"/>
    </xf>
    <xf numFmtId="170" fontId="6" fillId="56" borderId="11">
      <alignment horizontal="right" vertical="center"/>
      <protection locked="0"/>
    </xf>
    <xf numFmtId="170" fontId="6" fillId="56" borderId="11">
      <alignment horizontal="right" vertical="center"/>
      <protection locked="0"/>
    </xf>
    <xf numFmtId="165"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5" fontId="19" fillId="0" borderId="0">
      <alignment vertical="top"/>
    </xf>
    <xf numFmtId="185" fontId="19" fillId="0" borderId="0">
      <alignment vertical="top"/>
    </xf>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6"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185" fontId="19" fillId="0" borderId="0"/>
    <xf numFmtId="0" fontId="19" fillId="0" borderId="0"/>
    <xf numFmtId="185" fontId="22" fillId="0" borderId="0"/>
    <xf numFmtId="185" fontId="19" fillId="0" borderId="0"/>
    <xf numFmtId="185" fontId="19" fillId="0" borderId="0"/>
    <xf numFmtId="185" fontId="19" fillId="0" borderId="0"/>
    <xf numFmtId="185"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5" fontId="22" fillId="0" borderId="0"/>
    <xf numFmtId="0" fontId="19" fillId="0" borderId="0"/>
    <xf numFmtId="0" fontId="19" fillId="0" borderId="0"/>
    <xf numFmtId="0" fontId="22" fillId="0" borderId="0"/>
    <xf numFmtId="0" fontId="19" fillId="0" borderId="0"/>
    <xf numFmtId="0" fontId="22" fillId="0" borderId="0"/>
    <xf numFmtId="185" fontId="22" fillId="0" borderId="0"/>
    <xf numFmtId="0" fontId="19" fillId="0" borderId="0"/>
    <xf numFmtId="0" fontId="19" fillId="0" borderId="0"/>
    <xf numFmtId="0" fontId="19" fillId="0" borderId="0"/>
    <xf numFmtId="187"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185"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5"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185"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19" fillId="0" borderId="0"/>
    <xf numFmtId="185" fontId="19" fillId="0" borderId="0" applyBorder="0"/>
    <xf numFmtId="185" fontId="60" fillId="0" borderId="0" applyNumberFormat="0" applyFont="0" applyFill="0" applyBorder="0" applyAlignment="0" applyProtection="0"/>
    <xf numFmtId="167" fontId="19" fillId="0" borderId="0" applyFont="0" applyFill="0" applyBorder="0" applyAlignment="0" applyProtection="0"/>
    <xf numFmtId="185" fontId="61" fillId="0" borderId="0" applyNumberFormat="0" applyFill="0" applyBorder="0" applyAlignment="0" applyProtection="0">
      <alignment vertical="top"/>
      <protection locked="0"/>
    </xf>
    <xf numFmtId="165"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8" fontId="62" fillId="0" borderId="0">
      <alignment horizontal="right" vertical="center"/>
    </xf>
    <xf numFmtId="0" fontId="26" fillId="0" borderId="0"/>
    <xf numFmtId="0" fontId="26" fillId="0" borderId="0"/>
    <xf numFmtId="0" fontId="26" fillId="0" borderId="0"/>
    <xf numFmtId="0" fontId="26" fillId="0" borderId="0"/>
    <xf numFmtId="0" fontId="26" fillId="0" borderId="0"/>
    <xf numFmtId="0" fontId="19" fillId="0" borderId="0"/>
    <xf numFmtId="0" fontId="19" fillId="0" borderId="0"/>
    <xf numFmtId="185" fontId="26" fillId="0" borderId="0"/>
    <xf numFmtId="38" fontId="35" fillId="0" borderId="0" applyFont="0" applyFill="0" applyBorder="0" applyAlignment="0" applyProtection="0"/>
    <xf numFmtId="38" fontId="35" fillId="0" borderId="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38" fontId="35" fillId="0" borderId="0" applyFont="0" applyFill="0" applyBorder="0" applyAlignment="0" applyProtection="0"/>
    <xf numFmtId="38" fontId="35" fillId="0" borderId="0" applyFont="0" applyFill="0" applyBorder="0" applyAlignment="0" applyProtection="0"/>
    <xf numFmtId="185" fontId="26" fillId="0" borderId="0"/>
    <xf numFmtId="185" fontId="19" fillId="0" borderId="0" applyFont="0" applyFill="0" applyBorder="0" applyAlignment="0" applyProtection="0"/>
    <xf numFmtId="185" fontId="26" fillId="0" borderId="0"/>
    <xf numFmtId="185" fontId="2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6" fillId="0" borderId="0"/>
    <xf numFmtId="185" fontId="19" fillId="0" borderId="0"/>
    <xf numFmtId="185" fontId="19" fillId="0" borderId="0"/>
    <xf numFmtId="185"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38" fontId="35" fillId="0" borderId="0" applyFont="0" applyFill="0" applyBorder="0" applyAlignment="0" applyProtection="0"/>
    <xf numFmtId="189" fontId="19" fillId="0" borderId="0" applyFont="0" applyFill="0" applyBorder="0" applyAlignment="0" applyProtection="0"/>
    <xf numFmtId="185" fontId="63" fillId="0" borderId="0" applyFont="0" applyFill="0" applyBorder="0" applyAlignment="0" applyProtection="0"/>
    <xf numFmtId="189" fontId="19" fillId="0" borderId="0" applyFont="0" applyFill="0" applyBorder="0" applyAlignment="0" applyProtection="0"/>
    <xf numFmtId="185" fontId="19" fillId="0" borderId="0"/>
    <xf numFmtId="185" fontId="19" fillId="0" borderId="0"/>
    <xf numFmtId="0" fontId="19" fillId="0" borderId="0"/>
    <xf numFmtId="185" fontId="26" fillId="0" borderId="0"/>
    <xf numFmtId="0"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applyFont="0" applyFill="0" applyBorder="0" applyAlignment="0" applyProtection="0"/>
    <xf numFmtId="190" fontId="19" fillId="0" borderId="0" applyFont="0" applyFill="0" applyBorder="0" applyAlignment="0" applyProtection="0"/>
    <xf numFmtId="185" fontId="63" fillId="0" borderId="0" applyFont="0" applyFill="0" applyBorder="0" applyAlignment="0" applyProtection="0"/>
    <xf numFmtId="191" fontId="19" fillId="0" borderId="0" applyFont="0" applyFill="0" applyBorder="0" applyAlignment="0" applyProtection="0"/>
    <xf numFmtId="190" fontId="19" fillId="0" borderId="0" applyFont="0" applyFill="0" applyBorder="0" applyAlignment="0" applyProtection="0"/>
    <xf numFmtId="191" fontId="19" fillId="0" borderId="0" applyFont="0" applyFill="0" applyBorder="0" applyAlignment="0" applyProtection="0"/>
    <xf numFmtId="39" fontId="19" fillId="0" borderId="0" applyFont="0" applyFill="0" applyBorder="0" applyAlignment="0" applyProtection="0"/>
    <xf numFmtId="185" fontId="63" fillId="0" borderId="0" applyFont="0" applyFill="0" applyBorder="0" applyAlignment="0" applyProtection="0"/>
    <xf numFmtId="39" fontId="19" fillId="0" borderId="0" applyFont="0" applyFill="0" applyBorder="0" applyAlignment="0" applyProtection="0"/>
    <xf numFmtId="185" fontId="19" fillId="0" borderId="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85" fontId="26" fillId="0" borderId="0"/>
    <xf numFmtId="185" fontId="61" fillId="0" borderId="0"/>
    <xf numFmtId="185" fontId="61" fillId="0" borderId="0"/>
    <xf numFmtId="38" fontId="35" fillId="0" borderId="0" applyAlignment="0" applyProtection="0"/>
    <xf numFmtId="38" fontId="35" fillId="0" borderId="0" applyFont="0" applyBorder="0" applyAlignment="0" applyProtection="0"/>
    <xf numFmtId="192" fontId="19" fillId="0" borderId="0" applyFont="0" applyFill="0" applyBorder="0" applyProtection="0">
      <alignment vertical="top"/>
    </xf>
    <xf numFmtId="38" fontId="35" fillId="0" borderId="0" applyFont="0" applyFill="0" applyBorder="0" applyAlignment="0" applyProtection="0"/>
    <xf numFmtId="38" fontId="35" fillId="0" borderId="0" applyFont="0" applyFill="0" applyBorder="0" applyAlignment="0" applyProtection="0"/>
    <xf numFmtId="185" fontId="26" fillId="0" borderId="0"/>
    <xf numFmtId="185"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185" fontId="26" fillId="0" borderId="0"/>
    <xf numFmtId="38" fontId="35"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xf numFmtId="38" fontId="64" fillId="0" borderId="0" applyAlignment="0" applyProtection="0"/>
    <xf numFmtId="0" fontId="19" fillId="0" borderId="0" applyFont="0" applyFill="0" applyBorder="0" applyAlignment="0" applyProtection="0"/>
    <xf numFmtId="192" fontId="19" fillId="0" borderId="0" applyFont="0" applyFill="0" applyBorder="0" applyProtection="0">
      <alignment vertical="top"/>
    </xf>
    <xf numFmtId="38" fontId="64" fillId="0" borderId="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5" fontId="19" fillId="0" borderId="0"/>
    <xf numFmtId="185" fontId="19" fillId="0" borderId="0"/>
    <xf numFmtId="185" fontId="19" fillId="0" borderId="0"/>
    <xf numFmtId="185" fontId="19" fillId="0" borderId="0"/>
    <xf numFmtId="185" fontId="19" fillId="0" borderId="0"/>
    <xf numFmtId="193" fontId="19" fillId="0" borderId="0" applyFont="0" applyFill="0" applyBorder="0" applyAlignment="0" applyProtection="0"/>
    <xf numFmtId="185" fontId="19" fillId="0" borderId="0"/>
    <xf numFmtId="38" fontId="35" fillId="0" borderId="0" applyFont="0" applyFill="0" applyBorder="0" applyAlignment="0" applyProtection="0"/>
    <xf numFmtId="38" fontId="35" fillId="0" borderId="0" applyFont="0" applyFill="0" applyBorder="0" applyAlignment="0" applyProtection="0"/>
    <xf numFmtId="194" fontId="19" fillId="0" borderId="0" applyFont="0" applyFill="0" applyBorder="0" applyAlignment="0" applyProtection="0"/>
    <xf numFmtId="185" fontId="63" fillId="0" borderId="0" applyFont="0" applyFill="0" applyBorder="0" applyAlignment="0" applyProtection="0"/>
    <xf numFmtId="195" fontId="19"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96" fontId="19" fillId="0" borderId="0" applyFont="0" applyFill="0" applyBorder="0" applyAlignment="0" applyProtection="0"/>
    <xf numFmtId="185" fontId="63" fillId="0" borderId="0" applyFont="0" applyFill="0" applyBorder="0" applyAlignment="0" applyProtection="0"/>
    <xf numFmtId="197" fontId="19" fillId="0" borderId="0" applyFont="0" applyFill="0" applyBorder="0" applyAlignment="0" applyProtection="0"/>
    <xf numFmtId="196" fontId="19" fillId="0" borderId="0" applyFont="0" applyFill="0" applyBorder="0" applyAlignment="0" applyProtection="0"/>
    <xf numFmtId="197" fontId="19" fillId="0" borderId="0" applyFont="0" applyFill="0" applyBorder="0" applyAlignment="0" applyProtection="0"/>
    <xf numFmtId="185" fontId="65" fillId="0" borderId="0"/>
    <xf numFmtId="185" fontId="65" fillId="0" borderId="0"/>
    <xf numFmtId="185" fontId="65" fillId="0" borderId="0"/>
    <xf numFmtId="185"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26" fillId="0" borderId="0"/>
    <xf numFmtId="0" fontId="19" fillId="0" borderId="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xf numFmtId="0" fontId="19" fillId="0" borderId="0" applyFont="0" applyFill="0" applyBorder="0" applyAlignment="0" applyProtection="0"/>
    <xf numFmtId="185"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185" fontId="19" fillId="0" borderId="0" applyFont="0" applyFill="0" applyBorder="0" applyAlignment="0" applyProtection="0"/>
    <xf numFmtId="0" fontId="19"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0" fontId="19" fillId="0" borderId="0" applyFont="0" applyFill="0" applyBorder="0" applyAlignment="0" applyProtection="0"/>
    <xf numFmtId="185" fontId="66" fillId="0" borderId="0" applyNumberFormat="0" applyFill="0" applyBorder="0" applyProtection="0">
      <alignment horizontal="left"/>
    </xf>
    <xf numFmtId="185" fontId="67" fillId="0" borderId="0" applyNumberFormat="0" applyFill="0" applyBorder="0" applyProtection="0">
      <alignment horizontal="centerContinuous"/>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5" fontId="65" fillId="0" borderId="0"/>
    <xf numFmtId="185" fontId="65" fillId="0" borderId="0"/>
    <xf numFmtId="198" fontId="48" fillId="0" borderId="0"/>
    <xf numFmtId="185" fontId="61" fillId="0" borderId="0"/>
    <xf numFmtId="185" fontId="61" fillId="0" borderId="0"/>
    <xf numFmtId="185" fontId="65" fillId="0" borderId="0"/>
    <xf numFmtId="185" fontId="65" fillId="0" borderId="0"/>
    <xf numFmtId="185" fontId="65" fillId="0" borderId="0"/>
    <xf numFmtId="0" fontId="19" fillId="0" borderId="0" applyFont="0" applyFill="0" applyBorder="0" applyAlignment="0" applyProtection="0"/>
    <xf numFmtId="185" fontId="19" fillId="0" borderId="0"/>
    <xf numFmtId="185" fontId="26" fillId="0" borderId="0"/>
    <xf numFmtId="198" fontId="4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85" fontId="19" fillId="0" borderId="0" applyFont="0" applyFill="0" applyBorder="0" applyAlignment="0" applyProtection="0"/>
    <xf numFmtId="185" fontId="19" fillId="0" borderId="0" applyFont="0" applyFill="0" applyBorder="0" applyAlignment="0" applyProtection="0"/>
    <xf numFmtId="199" fontId="68" fillId="0" borderId="0" applyFont="0" applyFill="0" applyBorder="0" applyAlignment="0" applyProtection="0"/>
    <xf numFmtId="200" fontId="61" fillId="0" borderId="0" applyFont="0" applyFill="0" applyBorder="0" applyAlignment="0" applyProtection="0"/>
    <xf numFmtId="201" fontId="69" fillId="0" borderId="0"/>
    <xf numFmtId="202" fontId="61" fillId="0" borderId="0" applyFont="0" applyFill="0" applyBorder="0" applyAlignment="0" applyProtection="0"/>
    <xf numFmtId="203" fontId="68" fillId="0" borderId="0" applyFont="0" applyFill="0" applyBorder="0" applyAlignment="0" applyProtection="0"/>
    <xf numFmtId="186"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22" fillId="0" borderId="0"/>
    <xf numFmtId="0" fontId="22" fillId="0" borderId="0"/>
    <xf numFmtId="0" fontId="22" fillId="0" borderId="0"/>
    <xf numFmtId="0" fontId="19" fillId="0" borderId="0"/>
    <xf numFmtId="0" fontId="22" fillId="0" borderId="0"/>
    <xf numFmtId="0" fontId="19" fillId="0" borderId="0"/>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0" fontId="22" fillId="0" borderId="0">
      <alignment vertical="justify"/>
    </xf>
    <xf numFmtId="185" fontId="19" fillId="0" borderId="0"/>
    <xf numFmtId="183" fontId="19" fillId="0" borderId="0" applyBorder="0"/>
    <xf numFmtId="0" fontId="19" fillId="0" borderId="0"/>
    <xf numFmtId="0" fontId="19" fillId="0" borderId="0"/>
    <xf numFmtId="185" fontId="19" fillId="0" borderId="0" applyBorder="0"/>
    <xf numFmtId="183" fontId="19" fillId="0" borderId="0" applyBorder="0"/>
    <xf numFmtId="198" fontId="48" fillId="0" borderId="0"/>
    <xf numFmtId="204" fontId="69" fillId="0" borderId="0"/>
    <xf numFmtId="204" fontId="70" fillId="0" borderId="0"/>
    <xf numFmtId="205" fontId="69" fillId="0" borderId="0"/>
    <xf numFmtId="206" fontId="71" fillId="0" borderId="0" applyFont="0" applyFill="0" applyBorder="0" applyAlignment="0" applyProtection="0">
      <protection locked="0"/>
    </xf>
    <xf numFmtId="207" fontId="72" fillId="0" borderId="0"/>
    <xf numFmtId="185" fontId="70" fillId="0" borderId="0"/>
    <xf numFmtId="207" fontId="73" fillId="0" borderId="0"/>
    <xf numFmtId="0" fontId="28" fillId="74"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0" fontId="21" fillId="16"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0" fontId="28" fillId="74" borderId="0" applyNumberFormat="0" applyBorder="0" applyAlignment="0" applyProtection="0"/>
    <xf numFmtId="186" fontId="74" fillId="74"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1" fillId="75"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186" fontId="74" fillId="60"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1" fillId="51"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186" fontId="74" fillId="76"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1" fillId="69"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186" fontId="74" fillId="77"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1" fillId="6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186" fontId="74" fillId="78"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1" fillId="60"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86" fontId="74" fillId="19" borderId="0" applyNumberFormat="0" applyBorder="0" applyAlignment="0" applyProtection="0"/>
    <xf numFmtId="208" fontId="69" fillId="0" borderId="0"/>
    <xf numFmtId="209" fontId="70" fillId="0" borderId="0"/>
    <xf numFmtId="208" fontId="75" fillId="0" borderId="0"/>
    <xf numFmtId="0" fontId="19" fillId="0" borderId="0"/>
    <xf numFmtId="0" fontId="19" fillId="0" borderId="0"/>
    <xf numFmtId="210" fontId="69" fillId="0" borderId="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186" fontId="74" fillId="68"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1"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186" fontId="74" fillId="75"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1" fillId="21"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186" fontId="74" fillId="65"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1" fillId="20"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0" fontId="28" fillId="77" borderId="0" applyNumberFormat="0" applyBorder="0" applyAlignment="0" applyProtection="0"/>
    <xf numFmtId="186" fontId="74" fillId="77"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1" fillId="2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186" fontId="74" fillId="68"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1" fillId="19"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186" fontId="74" fillId="25"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7" fillId="2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86" fontId="76" fillId="79"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7"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186" fontId="76" fillId="75"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0" fontId="27" fillId="21"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0" fontId="29" fillId="65" borderId="0" applyNumberFormat="0" applyBorder="0" applyAlignment="0" applyProtection="0"/>
    <xf numFmtId="186" fontId="76" fillId="65"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7" fillId="2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186" fontId="76" fillId="80"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7" fillId="2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86" fontId="76" fillId="59"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7" fillId="1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86" fontId="76" fillId="63" borderId="0" applyNumberFormat="0" applyBorder="0" applyAlignment="0" applyProtection="0"/>
    <xf numFmtId="0" fontId="63" fillId="0" borderId="0"/>
    <xf numFmtId="0" fontId="28" fillId="26" borderId="0" applyNumberFormat="0" applyBorder="0" applyAlignment="0" applyProtection="0"/>
    <xf numFmtId="0" fontId="28" fillId="27"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29"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186" fontId="76" fillId="81"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33"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86" fontId="76" fillId="62"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186" fontId="76" fillId="21" borderId="0" applyNumberFormat="0" applyBorder="0" applyAlignment="0" applyProtection="0"/>
    <xf numFmtId="0" fontId="28" fillId="30" borderId="0" applyNumberFormat="0" applyBorder="0" applyAlignment="0" applyProtection="0"/>
    <xf numFmtId="0" fontId="28" fillId="38"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2"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186" fontId="76" fillId="8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8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86" fontId="76" fillId="59"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0" fontId="29" fillId="8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0" fontId="29" fillId="64" borderId="0" applyNumberFormat="0" applyBorder="0" applyAlignment="0" applyProtection="0"/>
    <xf numFmtId="186" fontId="76" fillId="64" borderId="0" applyNumberFormat="0" applyBorder="0" applyAlignment="0" applyProtection="0"/>
    <xf numFmtId="211" fontId="77" fillId="0" borderId="12">
      <alignment horizontal="centerContinuous"/>
    </xf>
    <xf numFmtId="212" fontId="24" fillId="85" borderId="27">
      <alignment horizontal="center" vertical="center"/>
    </xf>
    <xf numFmtId="183" fontId="71" fillId="0" borderId="0" applyFont="0" applyFill="0" applyBorder="0" applyAlignment="0" applyProtection="0"/>
    <xf numFmtId="185" fontId="71" fillId="0" borderId="0" applyFont="0" applyFill="0" applyBorder="0" applyAlignment="0" applyProtection="0"/>
    <xf numFmtId="198" fontId="78" fillId="0" borderId="0" applyNumberFormat="0" applyFont="0" applyFill="0" applyBorder="0" applyProtection="0">
      <alignment horizontal="center"/>
    </xf>
    <xf numFmtId="213" fontId="79" fillId="0" borderId="0">
      <alignment horizontal="left"/>
    </xf>
    <xf numFmtId="0" fontId="72" fillId="0" borderId="0"/>
    <xf numFmtId="214" fontId="80" fillId="0" borderId="0" applyFont="0" applyFill="0" applyBorder="0" applyAlignment="0" applyProtection="0"/>
    <xf numFmtId="185" fontId="71" fillId="0" borderId="0" applyFont="0" applyFill="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6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6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6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6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6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186" fontId="84" fillId="60" borderId="0" applyNumberFormat="0" applyBorder="0" applyAlignment="0" applyProtection="0"/>
    <xf numFmtId="215" fontId="85" fillId="86" borderId="1" applyNumberFormat="0" applyBorder="0" applyAlignment="0">
      <alignment horizontal="centerContinuous" vertical="center"/>
      <protection hidden="1"/>
    </xf>
    <xf numFmtId="1" fontId="86" fillId="87" borderId="2" applyNumberFormat="0" applyBorder="0" applyAlignment="0">
      <alignment horizontal="center" vertical="top" wrapText="1"/>
      <protection hidden="1"/>
    </xf>
    <xf numFmtId="216" fontId="19" fillId="0" borderId="0" applyFont="0" applyFill="0" applyBorder="0" applyAlignment="0" applyProtection="0"/>
    <xf numFmtId="189" fontId="19" fillId="0" borderId="0" applyNumberFormat="0" applyFont="0" applyAlignment="0" applyProtection="0"/>
    <xf numFmtId="185" fontId="87" fillId="88" borderId="0">
      <alignment horizontal="left"/>
    </xf>
    <xf numFmtId="217" fontId="88" fillId="0" borderId="0" applyFill="0" applyBorder="0" applyAlignment="0" applyProtection="0"/>
    <xf numFmtId="2" fontId="89" fillId="14" borderId="3" applyProtection="0">
      <alignment horizontal="left"/>
      <protection locked="0"/>
    </xf>
    <xf numFmtId="185" fontId="24" fillId="85" borderId="0" applyNumberFormat="0" applyFont="0" applyAlignment="0">
      <alignment horizontal="center"/>
    </xf>
    <xf numFmtId="218" fontId="90" fillId="85" borderId="0" applyFont="0" applyFill="0" applyBorder="0" applyAlignment="0" applyProtection="0"/>
    <xf numFmtId="185" fontId="91" fillId="0" borderId="0" applyNumberFormat="0" applyFill="0" applyBorder="0" applyAlignment="0" applyProtection="0"/>
    <xf numFmtId="185" fontId="92" fillId="0" borderId="12" applyNumberFormat="0" applyFill="0" applyAlignment="0" applyProtection="0"/>
    <xf numFmtId="185" fontId="69" fillId="0" borderId="0"/>
    <xf numFmtId="219" fontId="93" fillId="58" borderId="0" applyFont="0" applyFill="0" applyBorder="0" applyAlignment="0" applyProtection="0"/>
    <xf numFmtId="220" fontId="63" fillId="0" borderId="0" applyAlignment="0" applyProtection="0"/>
    <xf numFmtId="49" fontId="48" fillId="0" borderId="0" applyNumberFormat="0" applyAlignment="0" applyProtection="0">
      <alignment horizontal="left"/>
    </xf>
    <xf numFmtId="49" fontId="94" fillId="0" borderId="28" applyNumberFormat="0" applyAlignment="0" applyProtection="0">
      <alignment horizontal="left" wrapText="1"/>
    </xf>
    <xf numFmtId="49" fontId="95" fillId="0" borderId="0" applyAlignment="0" applyProtection="0">
      <alignment horizontal="left"/>
    </xf>
    <xf numFmtId="221" fontId="61" fillId="0" borderId="0" applyFont="0" applyFill="0" applyBorder="0" applyAlignment="0" applyProtection="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6" fillId="0" borderId="0"/>
    <xf numFmtId="185" fontId="97" fillId="0" borderId="0"/>
    <xf numFmtId="222" fontId="63" fillId="0" borderId="0"/>
    <xf numFmtId="223" fontId="63" fillId="0" borderId="0"/>
    <xf numFmtId="224" fontId="63" fillId="0" borderId="0"/>
    <xf numFmtId="222" fontId="63" fillId="0" borderId="10"/>
    <xf numFmtId="223" fontId="63" fillId="0" borderId="10"/>
    <xf numFmtId="223" fontId="63" fillId="0" borderId="10"/>
    <xf numFmtId="224" fontId="63" fillId="0" borderId="10"/>
    <xf numFmtId="224" fontId="63" fillId="0" borderId="10"/>
    <xf numFmtId="222" fontId="63" fillId="0" borderId="10"/>
    <xf numFmtId="222" fontId="63" fillId="0" borderId="10"/>
    <xf numFmtId="222" fontId="63" fillId="0" borderId="0"/>
    <xf numFmtId="225" fontId="63" fillId="0" borderId="0"/>
    <xf numFmtId="185" fontId="71" fillId="0" borderId="0" applyFill="0" applyBorder="0" applyAlignment="0"/>
    <xf numFmtId="226" fontId="63" fillId="0" borderId="0"/>
    <xf numFmtId="227" fontId="63" fillId="0" borderId="0"/>
    <xf numFmtId="225" fontId="63" fillId="0" borderId="10"/>
    <xf numFmtId="226" fontId="63" fillId="0" borderId="10"/>
    <xf numFmtId="226" fontId="63" fillId="0" borderId="10"/>
    <xf numFmtId="227" fontId="63" fillId="0" borderId="10"/>
    <xf numFmtId="227" fontId="63" fillId="0" borderId="10"/>
    <xf numFmtId="225" fontId="63" fillId="0" borderId="10"/>
    <xf numFmtId="225" fontId="63" fillId="0" borderId="10"/>
    <xf numFmtId="225" fontId="63" fillId="0" borderId="0"/>
    <xf numFmtId="228" fontId="63" fillId="0" borderId="0">
      <alignment horizontal="right"/>
      <protection locked="0"/>
    </xf>
    <xf numFmtId="229" fontId="63" fillId="0" borderId="0">
      <alignment horizontal="right"/>
      <protection locked="0"/>
    </xf>
    <xf numFmtId="230" fontId="63" fillId="0" borderId="0"/>
    <xf numFmtId="231" fontId="63" fillId="0" borderId="0"/>
    <xf numFmtId="232" fontId="63" fillId="0" borderId="0"/>
    <xf numFmtId="230" fontId="63" fillId="0" borderId="10"/>
    <xf numFmtId="231" fontId="63" fillId="0" borderId="10"/>
    <xf numFmtId="231" fontId="63" fillId="0" borderId="10"/>
    <xf numFmtId="232" fontId="63" fillId="0" borderId="10"/>
    <xf numFmtId="232" fontId="63" fillId="0" borderId="10"/>
    <xf numFmtId="230" fontId="63" fillId="0" borderId="10"/>
    <xf numFmtId="230" fontId="63" fillId="0" borderId="10"/>
    <xf numFmtId="230" fontId="63" fillId="0" borderId="0"/>
    <xf numFmtId="233" fontId="19" fillId="89" borderId="0"/>
    <xf numFmtId="185" fontId="19" fillId="0" borderId="0">
      <alignment vertical="center"/>
    </xf>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8" fillId="90" borderId="29" applyNumberFormat="0" applyAlignment="0" applyProtection="0"/>
    <xf numFmtId="0" fontId="99" fillId="2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8" fillId="90" borderId="29" applyNumberFormat="0" applyAlignment="0" applyProtection="0"/>
    <xf numFmtId="0" fontId="99" fillId="20" borderId="29" applyNumberFormat="0" applyAlignment="0" applyProtection="0"/>
    <xf numFmtId="0" fontId="99" fillId="20" borderId="29" applyNumberFormat="0" applyAlignment="0" applyProtection="0"/>
    <xf numFmtId="0" fontId="99" fillId="20" borderId="29" applyNumberFormat="0" applyAlignment="0" applyProtection="0"/>
    <xf numFmtId="0" fontId="99" fillId="20" borderId="29" applyNumberFormat="0" applyAlignment="0" applyProtection="0"/>
    <xf numFmtId="0" fontId="99" fillId="20" borderId="29" applyNumberFormat="0" applyAlignment="0" applyProtection="0"/>
    <xf numFmtId="0" fontId="99" fillId="20" borderId="29" applyNumberFormat="0" applyAlignment="0" applyProtection="0"/>
    <xf numFmtId="0" fontId="99" fillId="20" borderId="29" applyNumberFormat="0" applyAlignment="0" applyProtection="0"/>
    <xf numFmtId="186" fontId="100" fillId="20" borderId="29" applyNumberFormat="0" applyAlignment="0" applyProtection="0"/>
    <xf numFmtId="186" fontId="100" fillId="20" borderId="29" applyNumberFormat="0" applyAlignment="0" applyProtection="0"/>
    <xf numFmtId="38" fontId="101" fillId="0" borderId="0" applyNumberFormat="0" applyFill="0" applyBorder="0" applyAlignment="0" applyProtection="0"/>
    <xf numFmtId="0" fontId="32" fillId="91"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91" borderId="14" applyNumberFormat="0" applyAlignment="0" applyProtection="0"/>
    <xf numFmtId="0" fontId="32" fillId="38" borderId="14" applyNumberFormat="0" applyAlignment="0" applyProtection="0"/>
    <xf numFmtId="0" fontId="32" fillId="91" borderId="14" applyNumberFormat="0" applyAlignment="0" applyProtection="0"/>
    <xf numFmtId="0" fontId="32" fillId="91" borderId="14" applyNumberFormat="0" applyAlignment="0" applyProtection="0"/>
    <xf numFmtId="0" fontId="32" fillId="91" borderId="14" applyNumberFormat="0" applyAlignment="0" applyProtection="0"/>
    <xf numFmtId="0" fontId="32" fillId="91" borderId="14" applyNumberFormat="0" applyAlignment="0" applyProtection="0"/>
    <xf numFmtId="0" fontId="32" fillId="91" borderId="14" applyNumberFormat="0" applyAlignment="0" applyProtection="0"/>
    <xf numFmtId="186" fontId="102" fillId="91" borderId="14" applyNumberFormat="0" applyAlignment="0" applyProtection="0"/>
    <xf numFmtId="38" fontId="19" fillId="0" borderId="0" applyNumberFormat="0" applyFill="0" applyBorder="0" applyAlignment="0" applyProtection="0">
      <protection locked="0"/>
    </xf>
    <xf numFmtId="38" fontId="19" fillId="0" borderId="0" applyNumberFormat="0" applyFill="0" applyBorder="0" applyAlignment="0" applyProtection="0">
      <protection locked="0"/>
    </xf>
    <xf numFmtId="38" fontId="19" fillId="0" borderId="0" applyNumberFormat="0" applyFill="0" applyBorder="0" applyAlignment="0" applyProtection="0">
      <protection locked="0"/>
    </xf>
    <xf numFmtId="1" fontId="103" fillId="0" borderId="4">
      <alignment vertical="top"/>
    </xf>
    <xf numFmtId="168" fontId="53" fillId="0" borderId="0" applyBorder="0">
      <alignment horizontal="right"/>
    </xf>
    <xf numFmtId="168" fontId="53" fillId="0" borderId="5" applyAlignment="0">
      <alignment horizontal="right"/>
    </xf>
    <xf numFmtId="234" fontId="61" fillId="0" borderId="0"/>
    <xf numFmtId="234" fontId="61" fillId="0" borderId="0"/>
    <xf numFmtId="234" fontId="61" fillId="0" borderId="0"/>
    <xf numFmtId="234" fontId="61" fillId="0" borderId="0"/>
    <xf numFmtId="234" fontId="61" fillId="0" borderId="0"/>
    <xf numFmtId="234" fontId="61" fillId="0" borderId="0"/>
    <xf numFmtId="234" fontId="61" fillId="0" borderId="0"/>
    <xf numFmtId="234" fontId="61" fillId="0" borderId="0"/>
    <xf numFmtId="38" fontId="19" fillId="0" borderId="0" applyFont="0" applyFill="0" applyBorder="0" applyAlignment="0" applyProtection="0"/>
    <xf numFmtId="198" fontId="71" fillId="0" borderId="0" applyFont="0" applyFill="0" applyBorder="0" applyAlignment="0" applyProtection="0">
      <protection locked="0"/>
    </xf>
    <xf numFmtId="40" fontId="71" fillId="0" borderId="0" applyFont="0" applyFill="0" applyBorder="0" applyAlignment="0" applyProtection="0">
      <protection locked="0"/>
    </xf>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201" fontId="69" fillId="0" borderId="0"/>
    <xf numFmtId="235" fontId="72" fillId="0" borderId="0"/>
    <xf numFmtId="185" fontId="104" fillId="0" borderId="0" applyFont="0" applyFill="0" applyBorder="0" applyAlignment="0" applyProtection="0">
      <alignment horizontal="right"/>
    </xf>
    <xf numFmtId="236" fontId="104" fillId="0" borderId="0" applyFont="0" applyFill="0" applyBorder="0" applyAlignment="0" applyProtection="0"/>
    <xf numFmtId="185" fontId="104" fillId="0" borderId="0" applyFont="0" applyFill="0" applyBorder="0" applyAlignment="0" applyProtection="0">
      <alignment horizontal="right"/>
    </xf>
    <xf numFmtId="165" fontId="28" fillId="0" borderId="0" applyFont="0" applyFill="0" applyBorder="0" applyAlignment="0" applyProtection="0"/>
    <xf numFmtId="235" fontId="22" fillId="0" borderId="0" applyFont="0" applyFill="0" applyBorder="0" applyAlignment="0" applyProtection="0"/>
    <xf numFmtId="177" fontId="22" fillId="0" borderId="0" applyFont="0" applyFill="0" applyBorder="0" applyAlignment="0" applyProtection="0"/>
    <xf numFmtId="189" fontId="22" fillId="0" borderId="0" applyFont="0" applyFill="0" applyBorder="0" applyAlignment="0" applyProtection="0"/>
    <xf numFmtId="177"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237" fontId="22" fillId="0" borderId="0" applyFont="0" applyFill="0" applyBorder="0" applyAlignment="0" applyProtection="0"/>
    <xf numFmtId="238" fontId="22" fillId="0" borderId="0" applyFont="0" applyFill="0" applyBorder="0" applyAlignment="0" applyProtection="0"/>
    <xf numFmtId="238" fontId="22" fillId="0" borderId="0" applyFont="0" applyFill="0" applyBorder="0" applyAlignment="0" applyProtection="0"/>
    <xf numFmtId="168" fontId="22" fillId="0" borderId="0" applyFont="0" applyFill="0" applyBorder="0" applyAlignment="0" applyProtection="0"/>
    <xf numFmtId="239" fontId="22" fillId="0" borderId="0" applyFont="0" applyFill="0" applyBorder="0" applyAlignment="0" applyProtection="0"/>
    <xf numFmtId="240" fontId="22" fillId="0" borderId="0" applyFont="0" applyFill="0" applyBorder="0" applyAlignment="0" applyProtection="0"/>
    <xf numFmtId="240" fontId="22" fillId="0" borderId="0" applyFont="0" applyFill="0" applyBorder="0" applyAlignment="0" applyProtection="0"/>
    <xf numFmtId="240" fontId="22"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65" fontId="28"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241"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242" fontId="19" fillId="0" borderId="0" applyFont="0" applyFill="0" applyBorder="0" applyAlignment="0" applyProtection="0"/>
    <xf numFmtId="165" fontId="2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243" fontId="19" fillId="0" borderId="0" applyFont="0" applyFill="0" applyBorder="0" applyAlignment="0" applyProtection="0"/>
    <xf numFmtId="38" fontId="61" fillId="0" borderId="0" applyFill="0" applyBorder="0" applyProtection="0">
      <alignment horizontal="center"/>
    </xf>
    <xf numFmtId="185" fontId="105" fillId="0" borderId="0">
      <protection locked="0"/>
    </xf>
    <xf numFmtId="244" fontId="19" fillId="0" borderId="0" applyBorder="0"/>
    <xf numFmtId="245" fontId="48" fillId="0" borderId="0" applyBorder="0"/>
    <xf numFmtId="246" fontId="19" fillId="0" borderId="0" applyFill="0" applyBorder="0">
      <alignment horizontal="left"/>
    </xf>
    <xf numFmtId="185" fontId="106" fillId="0" borderId="0" applyNumberFormat="0" applyAlignment="0">
      <alignment horizontal="left"/>
    </xf>
    <xf numFmtId="37" fontId="19" fillId="92" borderId="0" applyFont="0" applyBorder="0" applyAlignment="0" applyProtection="0"/>
    <xf numFmtId="189" fontId="65" fillId="92" borderId="0" applyFont="0" applyBorder="0" applyAlignment="0" applyProtection="0"/>
    <xf numFmtId="39" fontId="65" fillId="92" borderId="0" applyFont="0" applyBorder="0" applyAlignment="0" applyProtection="0"/>
    <xf numFmtId="184" fontId="107" fillId="0" borderId="0"/>
    <xf numFmtId="247" fontId="71" fillId="0" borderId="0" applyFont="0" applyFill="0" applyBorder="0" applyAlignment="0" applyProtection="0">
      <protection locked="0"/>
    </xf>
    <xf numFmtId="248" fontId="71" fillId="0" borderId="0" applyFont="0" applyFill="0" applyBorder="0" applyAlignment="0" applyProtection="0">
      <protection locked="0"/>
    </xf>
    <xf numFmtId="249" fontId="19" fillId="0" borderId="0">
      <alignment horizontal="right"/>
    </xf>
    <xf numFmtId="185" fontId="104" fillId="0" borderId="0" applyFont="0" applyFill="0" applyBorder="0" applyAlignment="0" applyProtection="0">
      <alignment horizontal="right"/>
    </xf>
    <xf numFmtId="164" fontId="11" fillId="0" borderId="0" applyFont="0" applyFill="0" applyBorder="0" applyAlignment="0" applyProtection="0"/>
    <xf numFmtId="250" fontId="19" fillId="0" borderId="0" applyFont="0" applyFill="0" applyBorder="0" applyAlignment="0" applyProtection="0"/>
    <xf numFmtId="185" fontId="104" fillId="0" borderId="0" applyFont="0" applyFill="0" applyBorder="0" applyAlignment="0" applyProtection="0">
      <alignment horizontal="right"/>
    </xf>
    <xf numFmtId="164" fontId="28" fillId="0" borderId="0" applyFont="0" applyFill="0" applyBorder="0" applyAlignment="0" applyProtection="0"/>
    <xf numFmtId="246" fontId="19"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251" fontId="19" fillId="0" borderId="0" applyFont="0" applyFill="0" applyBorder="0" applyAlignment="0" applyProtection="0"/>
    <xf numFmtId="185" fontId="19" fillId="0" borderId="0" applyFont="0" applyFill="0" applyBorder="0" applyAlignment="0" applyProtection="0"/>
    <xf numFmtId="49" fontId="108" fillId="93" borderId="0" applyAlignment="0" applyProtection="0">
      <alignment vertical="center"/>
    </xf>
    <xf numFmtId="252" fontId="109" fillId="89" borderId="3">
      <alignment horizontal="right"/>
    </xf>
    <xf numFmtId="253" fontId="61" fillId="0" borderId="0" applyFont="0" applyFill="0" applyBorder="0" applyAlignment="0" applyProtection="0"/>
    <xf numFmtId="222" fontId="63" fillId="58" borderId="30">
      <protection locked="0"/>
    </xf>
    <xf numFmtId="223" fontId="63" fillId="58" borderId="30">
      <protection locked="0"/>
    </xf>
    <xf numFmtId="224" fontId="63" fillId="58" borderId="30">
      <protection locked="0"/>
    </xf>
    <xf numFmtId="222" fontId="63" fillId="58" borderId="30">
      <protection locked="0"/>
    </xf>
    <xf numFmtId="225" fontId="63" fillId="58" borderId="30">
      <protection locked="0"/>
    </xf>
    <xf numFmtId="226" fontId="63" fillId="58" borderId="30">
      <protection locked="0"/>
    </xf>
    <xf numFmtId="227" fontId="63" fillId="58" borderId="30">
      <protection locked="0"/>
    </xf>
    <xf numFmtId="225" fontId="63" fillId="58" borderId="30">
      <protection locked="0"/>
    </xf>
    <xf numFmtId="228" fontId="63" fillId="94" borderId="30">
      <alignment horizontal="right"/>
      <protection locked="0"/>
    </xf>
    <xf numFmtId="229" fontId="63" fillId="94" borderId="30">
      <alignment horizontal="right"/>
      <protection locked="0"/>
    </xf>
    <xf numFmtId="0" fontId="63" fillId="95" borderId="30">
      <alignment horizontal="left"/>
      <protection locked="0"/>
    </xf>
    <xf numFmtId="49" fontId="63" fillId="6" borderId="30">
      <alignment horizontal="left" vertical="top" wrapText="1"/>
      <protection locked="0"/>
    </xf>
    <xf numFmtId="230" fontId="63" fillId="58" borderId="30">
      <protection locked="0"/>
    </xf>
    <xf numFmtId="231" fontId="63" fillId="58" borderId="30">
      <protection locked="0"/>
    </xf>
    <xf numFmtId="232" fontId="63" fillId="58" borderId="30">
      <protection locked="0"/>
    </xf>
    <xf numFmtId="230" fontId="63" fillId="58" borderId="30">
      <protection locked="0"/>
    </xf>
    <xf numFmtId="49" fontId="63" fillId="6" borderId="30">
      <alignment horizontal="left"/>
      <protection locked="0"/>
    </xf>
    <xf numFmtId="254" fontId="63" fillId="58" borderId="30">
      <alignment horizontal="left" indent="1"/>
      <protection locked="0"/>
    </xf>
    <xf numFmtId="255" fontId="19" fillId="58" borderId="31"/>
    <xf numFmtId="255" fontId="19" fillId="58" borderId="31"/>
    <xf numFmtId="255" fontId="19" fillId="58" borderId="31"/>
    <xf numFmtId="255" fontId="19" fillId="58" borderId="31"/>
    <xf numFmtId="255" fontId="19" fillId="58" borderId="31"/>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78" fontId="19" fillId="0" borderId="0" applyFill="0" applyBorder="0"/>
    <xf numFmtId="185" fontId="104" fillId="0" borderId="0" applyFont="0" applyFill="0" applyBorder="0" applyAlignment="0" applyProtection="0"/>
    <xf numFmtId="256" fontId="19" fillId="0" borderId="0" applyFont="0" applyFill="0" applyBorder="0" applyAlignment="0" applyProtection="0"/>
    <xf numFmtId="185" fontId="104" fillId="0" borderId="0" applyFont="0" applyFill="0" applyBorder="0" applyAlignment="0" applyProtection="0"/>
    <xf numFmtId="185" fontId="53" fillId="14" borderId="0">
      <alignment horizontal="left"/>
    </xf>
    <xf numFmtId="14" fontId="19" fillId="0" borderId="0"/>
    <xf numFmtId="257" fontId="19" fillId="0" borderId="0" applyFont="0" applyFill="0" applyBorder="0" applyAlignment="0" applyProtection="0"/>
    <xf numFmtId="258" fontId="19" fillId="0" borderId="0" applyFont="0" applyFill="0" applyBorder="0" applyProtection="0">
      <alignment vertical="top"/>
    </xf>
    <xf numFmtId="258" fontId="19" fillId="0" borderId="0" applyFont="0" applyFill="0" applyBorder="0" applyProtection="0">
      <alignment vertical="top"/>
    </xf>
    <xf numFmtId="258" fontId="19" fillId="0" borderId="0" applyFont="0" applyFill="0" applyBorder="0" applyProtection="0">
      <alignment vertical="top"/>
    </xf>
    <xf numFmtId="259" fontId="19" fillId="0" borderId="0" applyFont="0" applyFill="0" applyBorder="0" applyAlignment="0" applyProtection="0"/>
    <xf numFmtId="258" fontId="19" fillId="0" borderId="0" applyFont="0" applyFill="0" applyBorder="0" applyProtection="0">
      <alignment vertical="top"/>
    </xf>
    <xf numFmtId="259" fontId="19" fillId="0" borderId="0" applyFont="0" applyFill="0" applyBorder="0" applyAlignment="0" applyProtection="0"/>
    <xf numFmtId="260" fontId="19" fillId="0" borderId="0" applyFont="0" applyFill="0" applyBorder="0" applyProtection="0">
      <alignment vertical="top"/>
    </xf>
    <xf numFmtId="260" fontId="19" fillId="0" borderId="0" applyFont="0" applyFill="0" applyBorder="0" applyProtection="0">
      <alignment vertical="top"/>
    </xf>
    <xf numFmtId="260" fontId="19" fillId="0" borderId="0" applyFont="0" applyFill="0" applyBorder="0" applyProtection="0">
      <alignment vertical="top"/>
    </xf>
    <xf numFmtId="260" fontId="19" fillId="0" borderId="0" applyFont="0" applyFill="0" applyBorder="0" applyProtection="0">
      <alignment vertical="top"/>
    </xf>
    <xf numFmtId="205" fontId="72" fillId="0" borderId="0">
      <alignment horizontal="right"/>
    </xf>
    <xf numFmtId="201" fontId="72" fillId="0" borderId="0">
      <alignment horizontal="right"/>
      <protection locked="0"/>
    </xf>
    <xf numFmtId="201" fontId="72" fillId="0" borderId="0"/>
    <xf numFmtId="261" fontId="72" fillId="0" borderId="0">
      <alignment horizontal="right"/>
      <protection locked="0"/>
    </xf>
    <xf numFmtId="201" fontId="73" fillId="0" borderId="0"/>
    <xf numFmtId="262" fontId="48" fillId="67" borderId="0" applyAlignment="0" applyProtection="0">
      <alignment horizontal="right"/>
    </xf>
    <xf numFmtId="263" fontId="19" fillId="0" borderId="0" applyFont="0" applyFill="0" applyBorder="0" applyAlignment="0" applyProtection="0"/>
    <xf numFmtId="264" fontId="19" fillId="0" borderId="0" applyFont="0" applyFill="0" applyBorder="0" applyAlignment="0" applyProtection="0"/>
    <xf numFmtId="198" fontId="78" fillId="89" borderId="0" applyNumberFormat="0" applyFont="0" applyBorder="0" applyAlignment="0" applyProtection="0"/>
    <xf numFmtId="248" fontId="61" fillId="0" borderId="0" applyFill="0" applyBorder="0" applyProtection="0">
      <alignment horizontal="center"/>
    </xf>
    <xf numFmtId="247" fontId="61" fillId="0" borderId="0">
      <alignment horizontal="center"/>
    </xf>
    <xf numFmtId="248" fontId="61" fillId="0" borderId="0" applyFill="0" applyBorder="0" applyProtection="0">
      <alignment horizontal="center"/>
    </xf>
    <xf numFmtId="246" fontId="110" fillId="0" borderId="0">
      <alignment horizontal="center"/>
    </xf>
    <xf numFmtId="185" fontId="104" fillId="0" borderId="32" applyNumberFormat="0" applyFont="0" applyFill="0" applyAlignment="0" applyProtection="0"/>
    <xf numFmtId="183" fontId="111" fillId="0" borderId="10"/>
    <xf numFmtId="204" fontId="72" fillId="0" borderId="0"/>
    <xf numFmtId="38" fontId="35" fillId="0" borderId="0" applyFont="0" applyFill="0" applyBorder="0" applyAlignment="0" applyProtection="0"/>
    <xf numFmtId="185" fontId="112" fillId="0" borderId="0" applyFont="0" applyFill="0" applyBorder="0" applyAlignment="0" applyProtection="0"/>
    <xf numFmtId="185" fontId="113" fillId="0" borderId="0" applyNumberFormat="0" applyAlignment="0">
      <alignment horizontal="left"/>
    </xf>
    <xf numFmtId="265" fontId="109" fillId="0" borderId="0"/>
    <xf numFmtId="266" fontId="109" fillId="0" borderId="0"/>
    <xf numFmtId="267" fontId="109" fillId="0" borderId="0"/>
    <xf numFmtId="268" fontId="109" fillId="0" borderId="0"/>
    <xf numFmtId="269" fontId="109" fillId="0" borderId="0"/>
    <xf numFmtId="270" fontId="109" fillId="0" borderId="0"/>
    <xf numFmtId="186" fontId="19" fillId="0" borderId="0" applyFont="0" applyFill="0" applyBorder="0" applyAlignment="0" applyProtection="0"/>
    <xf numFmtId="186" fontId="19" fillId="0" borderId="0" applyFont="0" applyFill="0" applyBorder="0" applyAlignment="0" applyProtection="0"/>
    <xf numFmtId="271" fontId="19" fillId="0" borderId="0" applyFont="0" applyFill="0" applyBorder="0" applyAlignment="0" applyProtection="0"/>
    <xf numFmtId="272" fontId="19" fillId="0" borderId="0" applyFont="0" applyFill="0" applyBorder="0" applyAlignment="0" applyProtection="0"/>
    <xf numFmtId="273" fontId="19" fillId="0" borderId="0" applyFont="0" applyFill="0" applyBorder="0" applyAlignment="0" applyProtection="0"/>
    <xf numFmtId="185" fontId="19" fillId="0" borderId="0" applyFon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186" fontId="116" fillId="0" borderId="0" applyNumberFormat="0" applyFill="0" applyBorder="0" applyAlignment="0" applyProtection="0"/>
    <xf numFmtId="0" fontId="61" fillId="91" borderId="0" applyNumberFormat="0" applyFont="0" applyBorder="0" applyAlignment="0" applyProtection="0"/>
    <xf numFmtId="0" fontId="61" fillId="91" borderId="0" applyNumberFormat="0" applyFont="0" applyBorder="0" applyAlignment="0" applyProtection="0"/>
    <xf numFmtId="0" fontId="47" fillId="0" borderId="0" applyNumberFormat="0" applyFill="0" applyBorder="0" applyAlignment="0" applyProtection="0"/>
    <xf numFmtId="274" fontId="117" fillId="0" borderId="0" applyFill="0" applyBorder="0"/>
    <xf numFmtId="15" fontId="21" fillId="0" borderId="0" applyFill="0" applyBorder="0" applyProtection="0">
      <alignment horizontal="center"/>
    </xf>
    <xf numFmtId="0" fontId="61" fillId="60" borderId="0" applyNumberFormat="0" applyFont="0" applyBorder="0" applyAlignment="0" applyProtection="0"/>
    <xf numFmtId="0" fontId="61" fillId="60" borderId="0" applyNumberFormat="0" applyFont="0" applyBorder="0" applyAlignment="0" applyProtection="0"/>
    <xf numFmtId="275" fontId="118" fillId="0" borderId="0" applyFill="0" applyBorder="0" applyProtection="0"/>
    <xf numFmtId="276" fontId="119" fillId="20" borderId="6" applyAlignment="0" applyProtection="0"/>
    <xf numFmtId="276" fontId="119" fillId="20" borderId="6" applyAlignment="0" applyProtection="0"/>
    <xf numFmtId="277" fontId="120" fillId="0" borderId="0" applyNumberFormat="0" applyFill="0" applyBorder="0" applyAlignment="0" applyProtection="0"/>
    <xf numFmtId="277" fontId="121" fillId="0" borderId="0" applyNumberFormat="0" applyFill="0" applyBorder="0" applyAlignment="0" applyProtection="0"/>
    <xf numFmtId="15" fontId="47" fillId="58" borderId="30">
      <alignment horizontal="center"/>
      <protection locked="0"/>
    </xf>
    <xf numFmtId="278" fontId="47" fillId="58" borderId="30" applyAlignment="0">
      <protection locked="0"/>
    </xf>
    <xf numFmtId="279" fontId="47" fillId="58" borderId="30" applyAlignment="0">
      <protection locked="0"/>
    </xf>
    <xf numFmtId="279" fontId="21" fillId="0" borderId="0" applyFill="0" applyBorder="0" applyAlignment="0" applyProtection="0"/>
    <xf numFmtId="280" fontId="21" fillId="0" borderId="0" applyFill="0" applyBorder="0" applyAlignment="0" applyProtection="0"/>
    <xf numFmtId="280" fontId="21" fillId="0" borderId="0" applyFill="0" applyBorder="0" applyAlignment="0" applyProtection="0"/>
    <xf numFmtId="281" fontId="21" fillId="0" borderId="0" applyFill="0" applyBorder="0" applyAlignment="0" applyProtection="0"/>
    <xf numFmtId="0" fontId="61" fillId="0" borderId="33" applyNumberFormat="0" applyFont="0" applyAlignment="0" applyProtection="0"/>
    <xf numFmtId="0" fontId="61" fillId="0" borderId="33" applyNumberFormat="0" applyFont="0" applyAlignment="0" applyProtection="0"/>
    <xf numFmtId="0" fontId="61" fillId="0" borderId="33" applyNumberFormat="0" applyFont="0" applyAlignment="0" applyProtection="0"/>
    <xf numFmtId="0" fontId="61" fillId="0" borderId="33" applyNumberFormat="0" applyFont="0" applyAlignment="0" applyProtection="0"/>
    <xf numFmtId="0" fontId="61" fillId="0" borderId="34" applyNumberFormat="0" applyFont="0" applyAlignment="0" applyProtection="0"/>
    <xf numFmtId="0" fontId="61" fillId="0" borderId="34" applyNumberFormat="0" applyFont="0" applyAlignment="0" applyProtection="0"/>
    <xf numFmtId="0" fontId="61" fillId="0" borderId="34" applyNumberFormat="0" applyFont="0" applyAlignment="0" applyProtection="0"/>
    <xf numFmtId="0" fontId="61" fillId="0" borderId="34" applyNumberFormat="0" applyFont="0" applyAlignment="0" applyProtection="0"/>
    <xf numFmtId="0" fontId="61" fillId="65" borderId="0" applyNumberFormat="0" applyFont="0" applyBorder="0" applyAlignment="0" applyProtection="0"/>
    <xf numFmtId="0" fontId="61" fillId="65" borderId="0" applyNumberFormat="0" applyFont="0" applyBorder="0" applyAlignment="0" applyProtection="0"/>
    <xf numFmtId="167" fontId="19" fillId="0" borderId="0" applyFont="0" applyFill="0" applyBorder="0" applyAlignment="0" applyProtection="0"/>
    <xf numFmtId="165" fontId="19" fillId="0" borderId="0" applyFont="0" applyFill="0" applyBorder="0" applyAlignment="0" applyProtection="0"/>
    <xf numFmtId="282" fontId="19" fillId="0" borderId="0" applyFont="0" applyFill="0" applyBorder="0" applyAlignment="0" applyProtection="0"/>
    <xf numFmtId="283" fontId="19" fillId="0" borderId="0" applyFont="0" applyFill="0" applyBorder="0" applyProtection="0">
      <alignment vertical="top"/>
    </xf>
    <xf numFmtId="283" fontId="19" fillId="0" borderId="0" applyFont="0" applyFill="0" applyBorder="0" applyProtection="0">
      <alignment vertical="top"/>
    </xf>
    <xf numFmtId="283" fontId="19" fillId="0" borderId="0" applyFont="0" applyFill="0" applyBorder="0" applyProtection="0">
      <alignment vertical="top"/>
    </xf>
    <xf numFmtId="283" fontId="19" fillId="0" borderId="0" applyFont="0" applyFill="0" applyBorder="0" applyProtection="0">
      <alignment vertical="top"/>
    </xf>
    <xf numFmtId="1" fontId="122" fillId="96" borderId="9" applyNumberFormat="0" applyBorder="0" applyAlignment="0">
      <alignment horizontal="centerContinuous" vertical="center"/>
      <protection locked="0"/>
    </xf>
    <xf numFmtId="185" fontId="105" fillId="0" borderId="0">
      <protection locked="0"/>
    </xf>
    <xf numFmtId="246" fontId="123" fillId="0" borderId="0"/>
    <xf numFmtId="246" fontId="123" fillId="0" borderId="0"/>
    <xf numFmtId="185" fontId="124" fillId="0" borderId="0"/>
    <xf numFmtId="185" fontId="125" fillId="0" borderId="0" applyFill="0" applyBorder="0" applyProtection="0">
      <alignment horizontal="left"/>
    </xf>
    <xf numFmtId="4" fontId="126" fillId="0" borderId="0">
      <protection locked="0"/>
    </xf>
    <xf numFmtId="0" fontId="108" fillId="16" borderId="0" applyAlignment="0" applyProtection="0">
      <alignment horizontal="right" vertical="center"/>
    </xf>
    <xf numFmtId="184" fontId="127" fillId="0" borderId="0"/>
    <xf numFmtId="266" fontId="109" fillId="0" borderId="35"/>
    <xf numFmtId="284" fontId="109" fillId="89" borderId="3">
      <alignment horizontal="right"/>
    </xf>
    <xf numFmtId="285" fontId="19" fillId="0" borderId="0" applyFont="0" applyFill="0" applyBorder="0" applyAlignment="0" applyProtection="0"/>
    <xf numFmtId="286" fontId="128" fillId="0" borderId="0" applyFont="0" applyFill="0" applyBorder="0" applyAlignment="0" applyProtection="0"/>
    <xf numFmtId="287" fontId="19" fillId="0" borderId="0" applyFont="0" applyFill="0" applyBorder="0" applyAlignment="0" applyProtection="0"/>
    <xf numFmtId="288" fontId="128"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97"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186" fontId="129" fillId="76" borderId="0" applyNumberFormat="0" applyBorder="0" applyAlignment="0" applyProtection="0"/>
    <xf numFmtId="2" fontId="130" fillId="14" borderId="3" applyProtection="0">
      <alignment horizontal="left"/>
      <protection locked="0"/>
    </xf>
    <xf numFmtId="38" fontId="48" fillId="89" borderId="0" applyNumberFormat="0" applyBorder="0" applyAlignment="0" applyProtection="0"/>
    <xf numFmtId="289" fontId="53" fillId="7" borderId="11" applyNumberFormat="0" applyFont="0" applyAlignment="0"/>
    <xf numFmtId="185" fontId="104" fillId="0" borderId="0" applyFont="0" applyFill="0" applyBorder="0" applyAlignment="0" applyProtection="0">
      <alignment horizontal="right"/>
    </xf>
    <xf numFmtId="185" fontId="131" fillId="0" borderId="0" applyProtection="0">
      <alignment horizontal="right"/>
    </xf>
    <xf numFmtId="185" fontId="90" fillId="0" borderId="36" applyNumberFormat="0" applyAlignment="0" applyProtection="0">
      <alignment horizontal="left" vertical="center"/>
    </xf>
    <xf numFmtId="185" fontId="90" fillId="0" borderId="6">
      <alignment horizontal="left" vertical="center"/>
    </xf>
    <xf numFmtId="2" fontId="86" fillId="87" borderId="0" applyAlignment="0">
      <alignment horizontal="right"/>
      <protection locked="0"/>
    </xf>
    <xf numFmtId="0" fontId="132" fillId="0" borderId="37"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0" fontId="37" fillId="0" borderId="15"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0" fontId="132" fillId="0" borderId="37" applyNumberFormat="0" applyFill="0" applyAlignment="0" applyProtection="0"/>
    <xf numFmtId="186" fontId="133" fillId="0" borderId="37"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0" fontId="38"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0" fontId="134" fillId="0" borderId="38" applyNumberFormat="0" applyFill="0" applyAlignment="0" applyProtection="0"/>
    <xf numFmtId="186" fontId="135" fillId="0" borderId="38"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39" fillId="0" borderId="28"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186" fontId="137" fillId="0" borderId="39" applyNumberFormat="0" applyFill="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3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186" fontId="137" fillId="0" borderId="0" applyNumberFormat="0" applyFill="0" applyBorder="0" applyAlignment="0" applyProtection="0"/>
    <xf numFmtId="185" fontId="61" fillId="0" borderId="0">
      <protection locked="0"/>
    </xf>
    <xf numFmtId="185" fontId="61" fillId="0" borderId="0">
      <protection locked="0"/>
    </xf>
    <xf numFmtId="290" fontId="138" fillId="0" borderId="0">
      <alignment horizontal="right"/>
    </xf>
    <xf numFmtId="291" fontId="27" fillId="0" borderId="0" applyAlignment="0">
      <alignment horizontal="right"/>
      <protection hidden="1"/>
    </xf>
    <xf numFmtId="185" fontId="47" fillId="0" borderId="40" applyNumberFormat="0" applyFill="0" applyAlignment="0" applyProtection="0"/>
    <xf numFmtId="198" fontId="139" fillId="0" borderId="0" applyNumberFormat="0" applyBorder="0" applyAlignment="0" applyProtection="0">
      <alignment horizontal="right" wrapText="1"/>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186" fontId="143"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186" fontId="147" fillId="0" borderId="0" applyNumberFormat="0" applyFill="0" applyBorder="0" applyAlignment="0" applyProtection="0">
      <alignment vertical="top"/>
      <protection locked="0"/>
    </xf>
    <xf numFmtId="185" fontId="148" fillId="0" borderId="0">
      <alignment wrapText="1"/>
    </xf>
    <xf numFmtId="10" fontId="48" fillId="7" borderId="11" applyNumberFormat="0" applyBorder="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40" fillId="43" borderId="29" applyNumberFormat="0" applyAlignment="0" applyProtection="0"/>
    <xf numFmtId="0" fontId="149" fillId="19"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40" fillId="43" borderId="29" applyNumberFormat="0" applyAlignment="0" applyProtection="0"/>
    <xf numFmtId="0" fontId="149" fillId="19" borderId="29" applyNumberFormat="0" applyAlignment="0" applyProtection="0"/>
    <xf numFmtId="0" fontId="149" fillId="19" borderId="29" applyNumberFormat="0" applyAlignment="0" applyProtection="0"/>
    <xf numFmtId="0" fontId="149" fillId="19" borderId="29" applyNumberFormat="0" applyAlignment="0" applyProtection="0"/>
    <xf numFmtId="0" fontId="149" fillId="19" borderId="29" applyNumberFormat="0" applyAlignment="0" applyProtection="0"/>
    <xf numFmtId="0" fontId="149" fillId="19" borderId="29" applyNumberFormat="0" applyAlignment="0" applyProtection="0"/>
    <xf numFmtId="0" fontId="149" fillId="19" borderId="29" applyNumberFormat="0" applyAlignment="0" applyProtection="0"/>
    <xf numFmtId="0" fontId="149" fillId="19" borderId="29" applyNumberFormat="0" applyAlignment="0" applyProtection="0"/>
    <xf numFmtId="186" fontId="150" fillId="19" borderId="29" applyNumberFormat="0" applyAlignment="0" applyProtection="0"/>
    <xf numFmtId="186" fontId="150" fillId="19" borderId="29" applyNumberFormat="0" applyAlignment="0" applyProtection="0"/>
    <xf numFmtId="0" fontId="48" fillId="0" borderId="0" applyNumberFormat="0" applyFill="0" applyBorder="0" applyAlignment="0">
      <protection locked="0"/>
    </xf>
    <xf numFmtId="233" fontId="24" fillId="98" borderId="0">
      <protection locked="0"/>
    </xf>
    <xf numFmtId="175" fontId="61" fillId="0" borderId="0"/>
    <xf numFmtId="0" fontId="151" fillId="0" borderId="0"/>
    <xf numFmtId="38" fontId="152" fillId="0" borderId="0"/>
    <xf numFmtId="38" fontId="153" fillId="0" borderId="0"/>
    <xf numFmtId="38" fontId="154" fillId="0" borderId="0"/>
    <xf numFmtId="38" fontId="155" fillId="0" borderId="0"/>
    <xf numFmtId="0" fontId="80" fillId="0" borderId="0"/>
    <xf numFmtId="0" fontId="80" fillId="0" borderId="0"/>
    <xf numFmtId="0" fontId="80" fillId="0" borderId="0"/>
    <xf numFmtId="0" fontId="63" fillId="0" borderId="0"/>
    <xf numFmtId="0" fontId="156" fillId="0" borderId="0"/>
    <xf numFmtId="0" fontId="157" fillId="0" borderId="0">
      <alignment horizontal="center"/>
    </xf>
    <xf numFmtId="292" fontId="158" fillId="0" borderId="0" applyFont="0" applyFill="0" applyBorder="0" applyAlignment="0" applyProtection="0"/>
    <xf numFmtId="185" fontId="19" fillId="0" borderId="0" applyNumberFormat="0" applyFont="0" applyFill="0" applyBorder="0" applyProtection="0">
      <alignment horizontal="left" vertical="center"/>
    </xf>
    <xf numFmtId="185" fontId="48" fillId="89" borderId="0"/>
    <xf numFmtId="38" fontId="159" fillId="0" borderId="0" applyNumberFormat="0" applyFill="0" applyBorder="0" applyAlignment="0" applyProtection="0"/>
    <xf numFmtId="0" fontId="160" fillId="0" borderId="41"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0" fontId="161" fillId="0" borderId="42"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0" fontId="160" fillId="0" borderId="41" applyNumberFormat="0" applyFill="0" applyAlignment="0" applyProtection="0"/>
    <xf numFmtId="186" fontId="162" fillId="0" borderId="41" applyNumberFormat="0" applyFill="0" applyAlignment="0" applyProtection="0"/>
    <xf numFmtId="0" fontId="108" fillId="99" borderId="0" applyAlignment="0" applyProtection="0">
      <alignment horizontal="right" vertical="center"/>
    </xf>
    <xf numFmtId="193" fontId="68" fillId="0" borderId="0" applyFont="0" applyFill="0" applyBorder="0" applyAlignment="0" applyProtection="0">
      <alignment horizontal="right"/>
    </xf>
    <xf numFmtId="293"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294"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185" fontId="109" fillId="0" borderId="0">
      <alignment horizontal="right"/>
    </xf>
    <xf numFmtId="40" fontId="163" fillId="0" borderId="0">
      <alignment horizontal="right"/>
    </xf>
    <xf numFmtId="185" fontId="164" fillId="0" borderId="0">
      <alignment vertical="center"/>
    </xf>
    <xf numFmtId="185" fontId="19" fillId="0" borderId="0" applyNumberFormat="0" applyFill="0" applyBorder="0" applyAlignment="0" applyProtection="0"/>
    <xf numFmtId="165" fontId="19" fillId="0" borderId="0" applyFont="0" applyFill="0" applyBorder="0" applyAlignment="0" applyProtection="0"/>
    <xf numFmtId="185" fontId="19" fillId="0" borderId="0" applyFont="0" applyFill="0" applyBorder="0" applyAlignment="0" applyProtection="0"/>
    <xf numFmtId="185" fontId="19" fillId="0" borderId="0" applyFont="0" applyFill="0" applyBorder="0" applyAlignment="0" applyProtection="0"/>
    <xf numFmtId="295" fontId="19" fillId="0" borderId="0" applyFont="0" applyFill="0" applyBorder="0" applyAlignment="0" applyProtection="0"/>
    <xf numFmtId="296" fontId="109" fillId="0" borderId="0">
      <alignment horizontal="right"/>
    </xf>
    <xf numFmtId="185" fontId="165" fillId="0" borderId="5"/>
    <xf numFmtId="297" fontId="35" fillId="0" borderId="0" applyFont="0" applyFill="0" applyBorder="0" applyAlignment="0" applyProtection="0"/>
    <xf numFmtId="298" fontId="35" fillId="0" borderId="0" applyFont="0" applyFill="0" applyBorder="0" applyAlignment="0" applyProtection="0"/>
    <xf numFmtId="185" fontId="19" fillId="0" borderId="0" applyFont="0" applyFill="0" applyBorder="0" applyAlignment="0" applyProtection="0"/>
    <xf numFmtId="185" fontId="19" fillId="0" borderId="0" applyFont="0" applyFill="0" applyBorder="0" applyAlignment="0" applyProtection="0"/>
    <xf numFmtId="299" fontId="48" fillId="7" borderId="0">
      <alignment horizontal="center"/>
    </xf>
    <xf numFmtId="300" fontId="61" fillId="0" borderId="0" applyFill="0" applyBorder="0" applyProtection="0">
      <alignment horizontal="center"/>
    </xf>
    <xf numFmtId="301" fontId="61" fillId="0" borderId="0" applyFont="0" applyFill="0" applyBorder="0" applyAlignment="0" applyProtection="0">
      <alignment horizontal="centerContinuous"/>
      <protection locked="0"/>
    </xf>
    <xf numFmtId="49" fontId="166" fillId="93" borderId="0" applyAlignment="0" applyProtection="0">
      <alignment horizontal="centerContinuous" vertical="center"/>
    </xf>
    <xf numFmtId="302" fontId="48" fillId="0" borderId="0" applyFont="0" applyFill="0" applyBorder="0" applyAlignment="0" applyProtection="0">
      <alignment horizontal="right"/>
    </xf>
    <xf numFmtId="0" fontId="93" fillId="0" borderId="0">
      <alignment horizontal="right"/>
    </xf>
    <xf numFmtId="0" fontId="167" fillId="57"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0" fontId="167" fillId="43"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0" fontId="167" fillId="57" borderId="0" applyNumberFormat="0" applyBorder="0" applyAlignment="0" applyProtection="0"/>
    <xf numFmtId="186" fontId="168" fillId="57" borderId="0" applyNumberFormat="0" applyBorder="0" applyAlignment="0" applyProtection="0"/>
    <xf numFmtId="37" fontId="169" fillId="0" borderId="0"/>
    <xf numFmtId="290" fontId="170" fillId="0" borderId="0"/>
    <xf numFmtId="0" fontId="19" fillId="0" borderId="0"/>
    <xf numFmtId="303" fontId="71" fillId="0" borderId="0"/>
    <xf numFmtId="303" fontId="71" fillId="0" borderId="12"/>
    <xf numFmtId="303" fontId="71" fillId="0" borderId="43"/>
    <xf numFmtId="303" fontId="71" fillId="0" borderId="0"/>
    <xf numFmtId="304" fontId="72" fillId="0" borderId="0"/>
    <xf numFmtId="305" fontId="72" fillId="0" borderId="0"/>
    <xf numFmtId="306" fontId="72" fillId="0" borderId="0"/>
    <xf numFmtId="307" fontId="48" fillId="0" borderId="0"/>
    <xf numFmtId="308" fontId="48" fillId="0" borderId="0"/>
    <xf numFmtId="0" fontId="5" fillId="0" borderId="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7" fontId="19" fillId="0" borderId="0"/>
    <xf numFmtId="177" fontId="19" fillId="0" borderId="0"/>
    <xf numFmtId="177" fontId="19" fillId="0" borderId="0"/>
    <xf numFmtId="177" fontId="19" fillId="0" borderId="0"/>
    <xf numFmtId="177" fontId="19" fillId="0" borderId="0"/>
    <xf numFmtId="177" fontId="19" fillId="0" borderId="0"/>
    <xf numFmtId="177" fontId="19" fillId="0" borderId="0"/>
    <xf numFmtId="177"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14" fillId="0" borderId="0"/>
    <xf numFmtId="0" fontId="14" fillId="0" borderId="0"/>
    <xf numFmtId="0" fontId="14" fillId="0" borderId="0"/>
    <xf numFmtId="0" fontId="14" fillId="0" borderId="0"/>
    <xf numFmtId="0" fontId="11"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5"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86"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7"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86"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2" fillId="0" borderId="0"/>
    <xf numFmtId="186"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2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28" fillId="0" borderId="0"/>
    <xf numFmtId="0" fontId="28" fillId="0" borderId="0"/>
    <xf numFmtId="0" fontId="28" fillId="0" borderId="0"/>
    <xf numFmtId="0" fontId="28" fillId="0" borderId="0"/>
    <xf numFmtId="0" fontId="19"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28" fillId="0" borderId="0"/>
    <xf numFmtId="0" fontId="28" fillId="0" borderId="0"/>
    <xf numFmtId="0" fontId="28" fillId="0" borderId="0"/>
    <xf numFmtId="0" fontId="28" fillId="0" borderId="0"/>
    <xf numFmtId="0" fontId="19" fillId="0" borderId="0"/>
    <xf numFmtId="185"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pplyFont="0" applyFill="0" applyBorder="0" applyAlignment="0" applyProtection="0"/>
    <xf numFmtId="0" fontId="28" fillId="0" borderId="0" applyFill="0" applyBorder="0" applyAlignment="0" applyProtection="0"/>
    <xf numFmtId="0" fontId="22" fillId="0" borderId="0" applyFont="0" applyFill="0" applyBorder="0" applyAlignment="0" applyProtection="0"/>
    <xf numFmtId="185"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5" fillId="0" borderId="0"/>
    <xf numFmtId="0" fontId="5" fillId="0" borderId="0"/>
    <xf numFmtId="0" fontId="5" fillId="0" borderId="0"/>
    <xf numFmtId="0" fontId="5" fillId="0" borderId="0"/>
    <xf numFmtId="0" fontId="14" fillId="0" borderId="0"/>
    <xf numFmtId="0" fontId="28" fillId="0" borderId="0"/>
    <xf numFmtId="0" fontId="28" fillId="0" borderId="0"/>
    <xf numFmtId="0" fontId="28" fillId="0" borderId="0"/>
    <xf numFmtId="0" fontId="28"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22" fillId="0" borderId="0"/>
    <xf numFmtId="0" fontId="22" fillId="0" borderId="0"/>
    <xf numFmtId="0" fontId="22" fillId="0" borderId="0"/>
    <xf numFmtId="0" fontId="22" fillId="0" borderId="0"/>
    <xf numFmtId="0" fontId="22" fillId="0" borderId="0"/>
    <xf numFmtId="185" fontId="22" fillId="0" borderId="0"/>
    <xf numFmtId="0"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19" fillId="0" borderId="0"/>
    <xf numFmtId="0" fontId="22" fillId="0" borderId="0" applyFont="0" applyFill="0" applyBorder="0" applyAlignment="0" applyProtection="0"/>
    <xf numFmtId="0" fontId="22" fillId="0" borderId="0" applyFont="0" applyFill="0" applyBorder="0" applyAlignment="0" applyProtection="0"/>
    <xf numFmtId="0" fontId="19" fillId="0" borderId="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xf numFmtId="0" fontId="19" fillId="0" borderId="0"/>
    <xf numFmtId="0" fontId="22" fillId="0" borderId="0" applyFont="0" applyFill="0" applyBorder="0" applyAlignment="0" applyProtection="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19" fillId="0" borderId="0"/>
    <xf numFmtId="0" fontId="22" fillId="0" borderId="0" applyFont="0" applyFill="0" applyBorder="0" applyAlignment="0" applyProtection="0"/>
    <xf numFmtId="0" fontId="19" fillId="0" borderId="0"/>
    <xf numFmtId="0" fontId="19" fillId="0" borderId="0"/>
    <xf numFmtId="0" fontId="22" fillId="0" borderId="0" applyFont="0" applyFill="0" applyBorder="0" applyAlignment="0" applyProtection="0"/>
    <xf numFmtId="0" fontId="19" fillId="0" borderId="0"/>
    <xf numFmtId="0" fontId="22" fillId="0" borderId="0"/>
    <xf numFmtId="0" fontId="19" fillId="0" borderId="0"/>
    <xf numFmtId="0" fontId="22" fillId="0" borderId="0" applyFont="0" applyFill="0" applyBorder="0" applyAlignment="0" applyProtection="0"/>
    <xf numFmtId="0" fontId="19" fillId="0" borderId="0"/>
    <xf numFmtId="0" fontId="19" fillId="0" borderId="0"/>
    <xf numFmtId="0" fontId="22" fillId="0" borderId="0" applyFont="0" applyFill="0" applyBorder="0" applyAlignment="0" applyProtection="0"/>
    <xf numFmtId="0" fontId="19" fillId="0" borderId="0"/>
    <xf numFmtId="0" fontId="22" fillId="0" borderId="0"/>
    <xf numFmtId="0" fontId="22" fillId="0" borderId="0"/>
    <xf numFmtId="0" fontId="2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xf numFmtId="0" fontId="19" fillId="0" borderId="0"/>
    <xf numFmtId="0" fontId="22" fillId="0" borderId="0"/>
    <xf numFmtId="0" fontId="22" fillId="0" borderId="0"/>
    <xf numFmtId="0" fontId="1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xf numFmtId="0" fontId="19" fillId="0" borderId="0"/>
    <xf numFmtId="0" fontId="19" fillId="0" borderId="0"/>
    <xf numFmtId="0" fontId="19" fillId="0" borderId="0"/>
    <xf numFmtId="0" fontId="5" fillId="0" borderId="0"/>
    <xf numFmtId="0" fontId="5" fillId="0" borderId="0"/>
    <xf numFmtId="0" fontId="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5" fillId="0" borderId="0"/>
    <xf numFmtId="0" fontId="14"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9" fillId="0" borderId="0" applyNumberFormat="0" applyFont="0" applyFill="0" applyBorder="0" applyAlignment="0" applyProtection="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9" fillId="0" borderId="0" applyNumberFormat="0" applyFont="0" applyFill="0" applyBorder="0" applyAlignment="0" applyProtection="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9" fillId="0" borderId="0" applyNumberFormat="0" applyFont="0" applyFill="0" applyBorder="0" applyAlignment="0" applyProtection="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9" fillId="0" borderId="0" applyNumberFormat="0" applyFont="0" applyFill="0" applyBorder="0" applyAlignment="0" applyProtection="0"/>
    <xf numFmtId="0" fontId="14" fillId="0" borderId="0"/>
    <xf numFmtId="0" fontId="14" fillId="0" borderId="0"/>
    <xf numFmtId="0" fontId="14" fillId="0" borderId="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3"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2"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3" fillId="0" borderId="0"/>
    <xf numFmtId="186" fontId="13"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9" fillId="0" borderId="0" applyNumberFormat="0" applyFont="0" applyFill="0" applyBorder="0" applyAlignment="0" applyProtection="0"/>
    <xf numFmtId="0" fontId="22"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2" fillId="0" borderId="0"/>
    <xf numFmtId="0" fontId="19" fillId="0" borderId="0"/>
    <xf numFmtId="185"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71" fillId="0" borderId="0"/>
    <xf numFmtId="0" fontId="171" fillId="0" borderId="0"/>
    <xf numFmtId="0" fontId="171" fillId="0" borderId="0"/>
    <xf numFmtId="0" fontId="1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7" fontId="5" fillId="0" borderId="0"/>
    <xf numFmtId="177" fontId="14" fillId="0" borderId="0"/>
    <xf numFmtId="177" fontId="14" fillId="0" borderId="0"/>
    <xf numFmtId="177" fontId="14" fillId="0" borderId="0"/>
    <xf numFmtId="177" fontId="14" fillId="0" borderId="0"/>
    <xf numFmtId="177" fontId="14" fillId="0" borderId="0"/>
    <xf numFmtId="177" fontId="5" fillId="0" borderId="0"/>
    <xf numFmtId="177" fontId="14" fillId="0" borderId="0"/>
    <xf numFmtId="177" fontId="14" fillId="0" borderId="0"/>
    <xf numFmtId="177" fontId="14" fillId="0" borderId="0"/>
    <xf numFmtId="177" fontId="14" fillId="0" borderId="0"/>
    <xf numFmtId="177" fontId="5" fillId="0" borderId="0"/>
    <xf numFmtId="177" fontId="5" fillId="0" borderId="0"/>
    <xf numFmtId="177" fontId="5" fillId="0" borderId="0"/>
    <xf numFmtId="177" fontId="5" fillId="0" borderId="0"/>
    <xf numFmtId="177" fontId="14" fillId="0" borderId="0"/>
    <xf numFmtId="177" fontId="14" fillId="0" borderId="0"/>
    <xf numFmtId="177" fontId="14" fillId="0" borderId="0"/>
    <xf numFmtId="177" fontId="14" fillId="0" borderId="0"/>
    <xf numFmtId="177" fontId="5" fillId="0" borderId="0"/>
    <xf numFmtId="177" fontId="5" fillId="0" borderId="0"/>
    <xf numFmtId="177" fontId="5" fillId="0" borderId="0"/>
    <xf numFmtId="177" fontId="5" fillId="0" borderId="0"/>
    <xf numFmtId="177" fontId="14" fillId="0" borderId="0"/>
    <xf numFmtId="177" fontId="14" fillId="0" borderId="0"/>
    <xf numFmtId="177" fontId="14" fillId="0" borderId="0"/>
    <xf numFmtId="0" fontId="5"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6" fontId="5" fillId="0" borderId="0"/>
    <xf numFmtId="0" fontId="11" fillId="0" borderId="0" applyFill="0" applyBorder="0" applyAlignment="0" applyProtection="0"/>
    <xf numFmtId="0" fontId="11"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 fillId="0" borderId="0"/>
    <xf numFmtId="0" fontId="11" fillId="0" borderId="0"/>
    <xf numFmtId="0" fontId="11" fillId="0" borderId="0" applyFill="0" applyBorder="0" applyAlignment="0" applyProtection="0"/>
    <xf numFmtId="0" fontId="11" fillId="0" borderId="0" applyFill="0" applyBorder="0" applyAlignment="0" applyProtection="0"/>
    <xf numFmtId="0" fontId="11" fillId="0" borderId="0"/>
    <xf numFmtId="0" fontId="11" fillId="0" borderId="0"/>
    <xf numFmtId="0" fontId="11" fillId="0" borderId="0"/>
    <xf numFmtId="0" fontId="11" fillId="0" borderId="0"/>
    <xf numFmtId="0" fontId="11" fillId="0" borderId="0"/>
    <xf numFmtId="0" fontId="5" fillId="0" borderId="0"/>
    <xf numFmtId="0" fontId="5" fillId="0" borderId="0"/>
    <xf numFmtId="0" fontId="19" fillId="0" borderId="0"/>
    <xf numFmtId="0" fontId="19" fillId="0" borderId="0"/>
    <xf numFmtId="0" fontId="5" fillId="0" borderId="0"/>
    <xf numFmtId="0" fontId="5" fillId="0" borderId="0"/>
    <xf numFmtId="0" fontId="5" fillId="0" borderId="0"/>
    <xf numFmtId="0" fontId="5" fillId="0" borderId="0"/>
    <xf numFmtId="0" fontId="14" fillId="0" borderId="0"/>
    <xf numFmtId="0" fontId="19" fillId="0" borderId="0"/>
    <xf numFmtId="0" fontId="19" fillId="0" borderId="0"/>
    <xf numFmtId="0" fontId="5"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1" fillId="0" borderId="0"/>
    <xf numFmtId="0" fontId="19" fillId="0" borderId="0" applyNumberFormat="0" applyFont="0" applyFill="0" applyBorder="0" applyAlignment="0" applyProtection="0"/>
    <xf numFmtId="0" fontId="21" fillId="0" borderId="0"/>
    <xf numFmtId="0" fontId="21" fillId="0" borderId="0"/>
    <xf numFmtId="0" fontId="21" fillId="0" borderId="0"/>
    <xf numFmtId="0" fontId="25" fillId="0" borderId="0"/>
    <xf numFmtId="0" fontId="11" fillId="0" borderId="0"/>
    <xf numFmtId="0" fontId="19" fillId="0" borderId="0" applyNumberFormat="0" applyFont="0" applyFill="0" applyBorder="0" applyAlignment="0" applyProtection="0"/>
    <xf numFmtId="0" fontId="11" fillId="0" borderId="0"/>
    <xf numFmtId="0" fontId="22" fillId="0" borderId="0"/>
    <xf numFmtId="0" fontId="22" fillId="0" borderId="0"/>
    <xf numFmtId="0" fontId="22" fillId="0" borderId="0"/>
    <xf numFmtId="0" fontId="22" fillId="0" borderId="0"/>
    <xf numFmtId="0" fontId="22" fillId="0" borderId="0"/>
    <xf numFmtId="0" fontId="5" fillId="0" borderId="0"/>
    <xf numFmtId="0" fontId="5" fillId="0" borderId="0"/>
    <xf numFmtId="0" fontId="5" fillId="0" borderId="0"/>
    <xf numFmtId="0" fontId="5"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28" fillId="0" borderId="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38"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0" borderId="0">
      <alignment vertical="top"/>
    </xf>
    <xf numFmtId="309" fontId="69" fillId="0" borderId="43"/>
    <xf numFmtId="185" fontId="19" fillId="0" borderId="0"/>
    <xf numFmtId="185" fontId="172" fillId="0" borderId="0"/>
    <xf numFmtId="185" fontId="173" fillId="0" borderId="0"/>
    <xf numFmtId="185" fontId="174" fillId="0" borderId="0"/>
    <xf numFmtId="185" fontId="175" fillId="0" borderId="0"/>
    <xf numFmtId="185" fontId="65" fillId="0" borderId="0"/>
    <xf numFmtId="38" fontId="17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51"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51" borderId="44" applyNumberFormat="0" applyFont="0" applyAlignment="0" applyProtection="0"/>
    <xf numFmtId="0" fontId="22" fillId="51" borderId="44" applyNumberFormat="0" applyFont="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 fillId="51" borderId="4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0" borderId="0" applyNumberFormat="0" applyFont="0" applyFill="0" applyBorder="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19" fillId="42"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0" fontId="22" fillId="51" borderId="44" applyNumberFormat="0" applyFont="0" applyAlignment="0" applyProtection="0"/>
    <xf numFmtId="186" fontId="19" fillId="51" borderId="44" applyNumberFormat="0" applyFont="0" applyAlignment="0" applyProtection="0"/>
    <xf numFmtId="186" fontId="19" fillId="51" borderId="44" applyNumberFormat="0" applyFont="0" applyAlignment="0" applyProtection="0"/>
    <xf numFmtId="0" fontId="177" fillId="67" borderId="0" applyAlignment="0" applyProtection="0">
      <alignment horizontal="left" vertical="top" wrapText="1"/>
    </xf>
    <xf numFmtId="277" fontId="19" fillId="58" borderId="45" applyFont="0" applyFill="0" applyBorder="0" applyAlignment="0" applyProtection="0">
      <protection locked="0"/>
    </xf>
    <xf numFmtId="37" fontId="19" fillId="0" borderId="0"/>
    <xf numFmtId="310" fontId="64" fillId="14" borderId="46" applyNumberFormat="0">
      <alignment vertical="center"/>
    </xf>
    <xf numFmtId="310" fontId="64" fillId="100" borderId="46" applyNumberFormat="0">
      <alignment vertical="center"/>
    </xf>
    <xf numFmtId="310" fontId="64" fillId="85" borderId="46" applyNumberFormat="0">
      <alignment vertical="center"/>
    </xf>
    <xf numFmtId="310" fontId="64" fillId="6" borderId="46" applyNumberFormat="0">
      <alignment vertical="center"/>
    </xf>
    <xf numFmtId="310" fontId="64" fillId="101" borderId="46" applyNumberFormat="0">
      <alignment vertical="center"/>
    </xf>
    <xf numFmtId="310" fontId="64" fillId="89" borderId="46" applyNumberFormat="0">
      <alignment vertical="center"/>
    </xf>
    <xf numFmtId="310" fontId="64" fillId="52" borderId="46" applyNumberFormat="0">
      <alignment vertical="center"/>
    </xf>
    <xf numFmtId="310" fontId="64" fillId="92" borderId="46" applyNumberFormat="0">
      <alignment vertical="center"/>
    </xf>
    <xf numFmtId="310" fontId="64" fillId="102" borderId="46" applyNumberFormat="0">
      <alignment vertical="center"/>
    </xf>
    <xf numFmtId="310" fontId="64" fillId="103" borderId="46" applyNumberFormat="0">
      <alignment vertical="center"/>
    </xf>
    <xf numFmtId="310" fontId="178" fillId="58" borderId="46">
      <protection locked="0"/>
    </xf>
    <xf numFmtId="310" fontId="178" fillId="94" borderId="46">
      <protection locked="0"/>
    </xf>
    <xf numFmtId="310" fontId="179" fillId="94" borderId="47" applyNumberFormat="0" applyFont="0" applyFill="0" applyAlignment="0" applyProtection="0">
      <protection locked="0"/>
    </xf>
    <xf numFmtId="310" fontId="93" fillId="0" borderId="0" applyNumberFormat="0" applyFill="0">
      <alignment horizontal="left" vertical="top"/>
    </xf>
    <xf numFmtId="0" fontId="180" fillId="104" borderId="0" applyNumberFormat="0">
      <alignment horizontal="left" vertical="center" indent="1"/>
    </xf>
    <xf numFmtId="0" fontId="181" fillId="105" borderId="0" applyNumberFormat="0">
      <alignment vertical="center"/>
    </xf>
    <xf numFmtId="0" fontId="90" fillId="89" borderId="0">
      <alignment vertical="center"/>
    </xf>
    <xf numFmtId="0" fontId="182" fillId="0" borderId="48">
      <alignment vertical="center"/>
    </xf>
    <xf numFmtId="0" fontId="183" fillId="73" borderId="11" applyNumberFormat="0" applyFont="0" applyAlignment="0">
      <alignment vertical="center"/>
    </xf>
    <xf numFmtId="0" fontId="183" fillId="58" borderId="11" applyNumberFormat="0" applyFont="0" applyAlignment="0">
      <alignment vertical="center"/>
    </xf>
    <xf numFmtId="0" fontId="183" fillId="94" borderId="11" applyNumberFormat="0" applyFont="0" applyAlignment="0">
      <alignment vertical="center"/>
    </xf>
    <xf numFmtId="0" fontId="183" fillId="106" borderId="11" applyNumberFormat="0" applyFont="0" applyAlignment="0">
      <alignment vertical="center"/>
    </xf>
    <xf numFmtId="185" fontId="19" fillId="0" borderId="0" applyFont="0" applyFill="0" applyBorder="0" applyAlignment="0" applyProtection="0"/>
    <xf numFmtId="185" fontId="19" fillId="0" borderId="0" applyFont="0" applyFill="0" applyBorder="0" applyAlignment="0" applyProtection="0"/>
    <xf numFmtId="185" fontId="19" fillId="0" borderId="0" applyFont="0" applyFill="0" applyBorder="0" applyAlignment="0" applyProtection="0"/>
    <xf numFmtId="185" fontId="19" fillId="107" borderId="0">
      <alignment horizontal="right"/>
    </xf>
    <xf numFmtId="0" fontId="184" fillId="0" borderId="0">
      <alignment horizontal="left"/>
    </xf>
    <xf numFmtId="3" fontId="185" fillId="0" borderId="0" applyFill="0" applyBorder="0" applyAlignment="0" applyProtection="0"/>
    <xf numFmtId="185" fontId="186" fillId="27" borderId="49" applyNumberFormat="0" applyBorder="0" applyAlignment="0">
      <alignment horizontal="center"/>
      <protection hidden="1"/>
    </xf>
    <xf numFmtId="185" fontId="187" fillId="0" borderId="49" applyNumberFormat="0" applyBorder="0" applyAlignment="0">
      <alignment horizontal="center"/>
      <protection locked="0"/>
    </xf>
    <xf numFmtId="2" fontId="188" fillId="14" borderId="3">
      <alignment horizontal="left"/>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49" fillId="90" borderId="19" applyNumberFormat="0" applyAlignment="0" applyProtection="0"/>
    <xf numFmtId="0" fontId="19" fillId="0" borderId="0" applyNumberFormat="0" applyFont="0" applyFill="0" applyBorder="0" applyAlignment="0" applyProtection="0"/>
    <xf numFmtId="0" fontId="49" fillId="9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90" borderId="19" applyNumberFormat="0" applyAlignment="0" applyProtection="0"/>
    <xf numFmtId="0" fontId="49" fillId="20" borderId="19" applyNumberFormat="0" applyAlignment="0" applyProtection="0"/>
    <xf numFmtId="0" fontId="19" fillId="0" borderId="0" applyNumberFormat="0" applyFont="0" applyFill="0" applyBorder="0" applyAlignment="0" applyProtection="0"/>
    <xf numFmtId="0" fontId="49" fillId="20" borderId="19" applyNumberFormat="0" applyAlignment="0" applyProtection="0"/>
    <xf numFmtId="0" fontId="19" fillId="0" borderId="0" applyNumberFormat="0" applyFont="0" applyFill="0" applyBorder="0" applyAlignment="0" applyProtection="0"/>
    <xf numFmtId="0" fontId="49" fillId="90" borderId="19"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49" fillId="2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20" borderId="19" applyNumberFormat="0" applyAlignment="0" applyProtection="0"/>
    <xf numFmtId="0" fontId="49" fillId="20" borderId="19" applyNumberFormat="0" applyAlignment="0" applyProtection="0"/>
    <xf numFmtId="186" fontId="189" fillId="20" borderId="19" applyNumberFormat="0" applyAlignment="0" applyProtection="0"/>
    <xf numFmtId="186" fontId="189" fillId="20" borderId="19" applyNumberFormat="0" applyAlignment="0" applyProtection="0"/>
    <xf numFmtId="40" fontId="21" fillId="69" borderId="0">
      <alignment horizontal="right"/>
    </xf>
    <xf numFmtId="185" fontId="190" fillId="108" borderId="0">
      <alignment horizontal="center"/>
    </xf>
    <xf numFmtId="185" fontId="191" fillId="109" borderId="0"/>
    <xf numFmtId="185" fontId="192" fillId="69" borderId="0" applyBorder="0">
      <alignment horizontal="centerContinuous"/>
    </xf>
    <xf numFmtId="185" fontId="193" fillId="109" borderId="0" applyBorder="0">
      <alignment horizontal="centerContinuous"/>
    </xf>
    <xf numFmtId="311" fontId="19" fillId="0" borderId="0"/>
    <xf numFmtId="311" fontId="19" fillId="0" borderId="0"/>
    <xf numFmtId="311" fontId="19" fillId="0" borderId="0"/>
    <xf numFmtId="311" fontId="19" fillId="0" borderId="0"/>
    <xf numFmtId="180" fontId="19" fillId="0" borderId="0"/>
    <xf numFmtId="180" fontId="19" fillId="0" borderId="0"/>
    <xf numFmtId="180" fontId="19" fillId="0" borderId="0"/>
    <xf numFmtId="180" fontId="19" fillId="0" borderId="0"/>
    <xf numFmtId="180" fontId="19" fillId="0" borderId="0"/>
    <xf numFmtId="311" fontId="19" fillId="0" borderId="0"/>
    <xf numFmtId="185" fontId="61" fillId="110" borderId="0" applyNumberFormat="0" applyFont="0" applyBorder="0" applyAlignment="0"/>
    <xf numFmtId="1" fontId="194" fillId="0" borderId="0" applyProtection="0">
      <alignment horizontal="right" vertical="center"/>
    </xf>
    <xf numFmtId="189" fontId="195" fillId="0" borderId="0">
      <alignment horizontal="left"/>
    </xf>
    <xf numFmtId="312" fontId="109" fillId="0" borderId="0"/>
    <xf numFmtId="313" fontId="109" fillId="0" borderId="0"/>
    <xf numFmtId="249" fontId="19" fillId="0" borderId="0" applyFont="0" applyFill="0" applyBorder="0" applyAlignment="0" applyProtection="0"/>
    <xf numFmtId="314" fontId="19" fillId="0" borderId="0" applyFont="0" applyFill="0" applyBorder="0" applyAlignment="0" applyProtection="0"/>
    <xf numFmtId="174" fontId="71" fillId="0" borderId="0" applyFont="0" applyFill="0" applyBorder="0" applyAlignment="0" applyProtection="0">
      <protection locked="0"/>
    </xf>
    <xf numFmtId="10" fontId="71" fillId="0" borderId="0" applyFont="0" applyFill="0" applyBorder="0" applyAlignment="0" applyProtection="0">
      <protection locked="0"/>
    </xf>
    <xf numFmtId="10" fontId="19" fillId="0" borderId="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2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315" fontId="72"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316" fontId="24" fillId="92" borderId="0" applyBorder="0" applyAlignment="0">
      <protection locked="0"/>
    </xf>
    <xf numFmtId="9" fontId="72" fillId="0" borderId="0"/>
    <xf numFmtId="174" fontId="72" fillId="0" borderId="0"/>
    <xf numFmtId="10" fontId="72" fillId="0" borderId="0"/>
    <xf numFmtId="317" fontId="19" fillId="0" borderId="0" applyFont="0" applyFill="0" applyBorder="0" applyAlignment="0" applyProtection="0"/>
    <xf numFmtId="318" fontId="69" fillId="0" borderId="0"/>
    <xf numFmtId="319" fontId="69" fillId="0" borderId="0"/>
    <xf numFmtId="319" fontId="72" fillId="0" borderId="0"/>
    <xf numFmtId="320" fontId="19" fillId="0" borderId="0" applyBorder="0">
      <alignment horizontal="right"/>
    </xf>
    <xf numFmtId="321" fontId="48" fillId="0" borderId="0" applyBorder="0"/>
    <xf numFmtId="10" fontId="19" fillId="14" borderId="0"/>
    <xf numFmtId="185" fontId="19" fillId="0" borderId="0">
      <protection locked="0"/>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9"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5" fillId="53"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179" fontId="14" fillId="52" borderId="11">
      <alignment vertical="center"/>
    </xf>
    <xf numFmtId="17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179" fontId="14" fillId="53" borderId="11">
      <alignment vertical="center"/>
    </xf>
    <xf numFmtId="170" fontId="5" fillId="53" borderId="11">
      <alignment vertical="center"/>
    </xf>
    <xf numFmtId="179" fontId="14" fillId="53" borderId="11">
      <alignment vertical="center"/>
    </xf>
    <xf numFmtId="170" fontId="5" fillId="53" borderId="11">
      <alignment vertical="center"/>
    </xf>
    <xf numFmtId="179" fontId="14" fillId="53" borderId="11">
      <alignment vertical="center"/>
    </xf>
    <xf numFmtId="170" fontId="5" fillId="53" borderId="11">
      <alignment vertical="center"/>
    </xf>
    <xf numFmtId="179" fontId="14" fillId="53" borderId="11">
      <alignment vertical="center"/>
    </xf>
    <xf numFmtId="170"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3" borderId="11">
      <alignment vertical="center"/>
    </xf>
    <xf numFmtId="0" fontId="14"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14" fillId="53" borderId="11">
      <alignment vertical="center"/>
    </xf>
    <xf numFmtId="0" fontId="14"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5" fillId="53" borderId="11">
      <alignment vertical="center"/>
    </xf>
    <xf numFmtId="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5" fillId="53" borderId="11">
      <alignment vertical="center"/>
    </xf>
    <xf numFmtId="0" fontId="14" fillId="52" borderId="11">
      <alignment vertical="center"/>
    </xf>
    <xf numFmtId="0" fontId="14" fillId="52" borderId="11">
      <alignment vertical="center"/>
    </xf>
    <xf numFmtId="0" fontId="14" fillId="52"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5" fillId="53" borderId="11">
      <alignment vertical="center"/>
    </xf>
    <xf numFmtId="0" fontId="5" fillId="53" borderId="11">
      <alignment vertical="center"/>
    </xf>
    <xf numFmtId="180" fontId="5" fillId="53" borderId="11">
      <alignment vertical="center"/>
    </xf>
    <xf numFmtId="170" fontId="5" fillId="53" borderId="11">
      <alignment vertical="center"/>
    </xf>
    <xf numFmtId="0" fontId="14" fillId="52" borderId="11">
      <alignment vertical="center"/>
    </xf>
    <xf numFmtId="0" fontId="5" fillId="53" borderId="11">
      <alignment vertical="center"/>
    </xf>
    <xf numFmtId="0" fontId="14" fillId="52" borderId="11">
      <alignment vertical="center"/>
    </xf>
    <xf numFmtId="0" fontId="5" fillId="53" borderId="11">
      <alignment vertical="center"/>
    </xf>
    <xf numFmtId="0"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0" fontId="19" fillId="68" borderId="20" applyNumberFormat="0" applyProtection="0">
      <alignment horizontal="left" vertical="center" indent="1"/>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14" fillId="52"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0" fontId="19" fillId="0" borderId="0" applyNumberFormat="0" applyFont="0" applyFill="0" applyBorder="0" applyAlignment="0" applyProtection="0"/>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3" borderId="11">
      <alignment vertical="center"/>
    </xf>
    <xf numFmtId="180" fontId="5" fillId="53" borderId="11">
      <alignment vertical="center"/>
    </xf>
    <xf numFmtId="180" fontId="14" fillId="53" borderId="11">
      <alignment vertical="center"/>
    </xf>
    <xf numFmtId="180" fontId="5" fillId="53" borderId="11">
      <alignment vertical="center"/>
    </xf>
    <xf numFmtId="180" fontId="14" fillId="53" borderId="11">
      <alignment vertical="center"/>
    </xf>
    <xf numFmtId="180" fontId="5"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70" fontId="14" fillId="52"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80" fontId="14" fillId="53" borderId="11">
      <alignment vertical="center"/>
    </xf>
    <xf numFmtId="170" fontId="5" fillId="53" borderId="11">
      <alignment vertical="center"/>
    </xf>
    <xf numFmtId="180" fontId="14" fillId="53" borderId="11">
      <alignment vertical="center"/>
    </xf>
    <xf numFmtId="170" fontId="5" fillId="53" borderId="11">
      <alignment vertical="center"/>
    </xf>
    <xf numFmtId="180" fontId="14" fillId="53" borderId="11">
      <alignment vertical="center"/>
    </xf>
    <xf numFmtId="170" fontId="5" fillId="53" borderId="11">
      <alignment vertical="center"/>
    </xf>
    <xf numFmtId="180" fontId="14" fillId="53" borderId="11">
      <alignment vertical="center"/>
    </xf>
    <xf numFmtId="17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8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80" fontId="14" fillId="52" borderId="11">
      <alignment vertical="center"/>
    </xf>
    <xf numFmtId="170" fontId="5" fillId="53" borderId="11">
      <alignment vertical="center"/>
    </xf>
    <xf numFmtId="180" fontId="14" fillId="52" borderId="11">
      <alignment vertical="center"/>
    </xf>
    <xf numFmtId="170" fontId="5" fillId="53" borderId="11">
      <alignment vertical="center"/>
    </xf>
    <xf numFmtId="170" fontId="14" fillId="52"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14" fillId="52"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14" fillId="52"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0" fontId="19" fillId="0" borderId="0" applyNumberFormat="0" applyFont="0" applyFill="0" applyBorder="0" applyAlignment="0" applyProtection="0"/>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14" fillId="52"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3" borderId="11">
      <alignment vertical="center"/>
    </xf>
    <xf numFmtId="182" fontId="5" fillId="53" borderId="11">
      <alignment vertical="center"/>
    </xf>
    <xf numFmtId="180" fontId="14" fillId="53" borderId="11">
      <alignment vertical="center"/>
    </xf>
    <xf numFmtId="182" fontId="5" fillId="53" borderId="11">
      <alignment vertical="center"/>
    </xf>
    <xf numFmtId="180" fontId="14" fillId="53" borderId="11">
      <alignment vertical="center"/>
    </xf>
    <xf numFmtId="182" fontId="5" fillId="53" borderId="11">
      <alignment vertical="center"/>
    </xf>
    <xf numFmtId="180" fontId="14" fillId="53" borderId="11">
      <alignment vertical="center"/>
    </xf>
    <xf numFmtId="182"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53" borderId="11">
      <alignment vertical="center"/>
    </xf>
    <xf numFmtId="182" fontId="14"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3" borderId="11">
      <alignment vertical="center"/>
    </xf>
    <xf numFmtId="182" fontId="14"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2" fontId="5" fillId="53" borderId="11">
      <alignment vertical="center"/>
    </xf>
    <xf numFmtId="182"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14" fillId="52" borderId="11">
      <alignment vertical="center"/>
    </xf>
    <xf numFmtId="182" fontId="14" fillId="52" borderId="11">
      <alignment vertical="center"/>
    </xf>
    <xf numFmtId="182" fontId="14" fillId="52" borderId="11">
      <alignment vertical="center"/>
    </xf>
    <xf numFmtId="182" fontId="14" fillId="52" borderId="11">
      <alignment vertical="center"/>
    </xf>
    <xf numFmtId="180" fontId="14" fillId="52" borderId="11">
      <alignment vertical="center"/>
    </xf>
    <xf numFmtId="182" fontId="14" fillId="52" borderId="11">
      <alignment vertical="center"/>
    </xf>
    <xf numFmtId="182" fontId="5" fillId="53" borderId="11">
      <alignment vertical="center"/>
    </xf>
    <xf numFmtId="182" fontId="5" fillId="53" borderId="11">
      <alignment vertical="center"/>
    </xf>
    <xf numFmtId="182" fontId="5" fillId="53" borderId="11">
      <alignment vertical="center"/>
    </xf>
    <xf numFmtId="182" fontId="5" fillId="53" borderId="11">
      <alignment vertical="center"/>
    </xf>
    <xf numFmtId="182" fontId="14" fillId="52" borderId="11">
      <alignment vertical="center"/>
    </xf>
    <xf numFmtId="180" fontId="14" fillId="52" borderId="11">
      <alignment vertical="center"/>
    </xf>
    <xf numFmtId="182" fontId="5" fillId="53" borderId="11">
      <alignment vertical="center"/>
    </xf>
    <xf numFmtId="180" fontId="14" fillId="52" borderId="11">
      <alignment vertical="center"/>
    </xf>
    <xf numFmtId="182" fontId="5" fillId="53" borderId="11">
      <alignment vertical="center"/>
    </xf>
    <xf numFmtId="180" fontId="14" fillId="52"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0" fontId="19" fillId="0" borderId="0" applyNumberFormat="0" applyFont="0" applyFill="0" applyBorder="0" applyAlignment="0" applyProtection="0"/>
    <xf numFmtId="179" fontId="5" fillId="53" borderId="11">
      <alignment vertical="center"/>
    </xf>
    <xf numFmtId="179" fontId="14" fillId="52" borderId="11">
      <alignment vertical="center"/>
    </xf>
    <xf numFmtId="179" fontId="5" fillId="53" borderId="11">
      <alignment vertical="center"/>
    </xf>
    <xf numFmtId="179" fontId="14" fillId="52" borderId="11">
      <alignment vertical="center"/>
    </xf>
    <xf numFmtId="179" fontId="5" fillId="53" borderId="11">
      <alignment vertical="center"/>
    </xf>
    <xf numFmtId="179" fontId="14" fillId="52" borderId="11">
      <alignment vertical="center"/>
    </xf>
    <xf numFmtId="179" fontId="5" fillId="53" borderId="11">
      <alignment vertical="center"/>
    </xf>
    <xf numFmtId="179" fontId="14" fillId="52" borderId="11">
      <alignment vertical="center"/>
    </xf>
    <xf numFmtId="179" fontId="5" fillId="53" borderId="11">
      <alignment vertical="center"/>
    </xf>
    <xf numFmtId="179" fontId="14" fillId="52"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179" fontId="14" fillId="52"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0" fontId="19" fillId="0" borderId="0" applyNumberFormat="0" applyFont="0" applyFill="0" applyBorder="0" applyAlignment="0" applyProtection="0"/>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14" fillId="52"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3" borderId="11">
      <alignment vertical="center"/>
    </xf>
    <xf numFmtId="180" fontId="5" fillId="53" borderId="11">
      <alignment vertical="center"/>
    </xf>
    <xf numFmtId="179" fontId="14" fillId="53" borderId="11">
      <alignment vertical="center"/>
    </xf>
    <xf numFmtId="180" fontId="5" fillId="53" borderId="11">
      <alignment vertical="center"/>
    </xf>
    <xf numFmtId="179" fontId="14" fillId="53" borderId="11">
      <alignment vertical="center"/>
    </xf>
    <xf numFmtId="180" fontId="5" fillId="53" borderId="11">
      <alignment vertical="center"/>
    </xf>
    <xf numFmtId="179" fontId="14" fillId="53" borderId="11">
      <alignment vertical="center"/>
    </xf>
    <xf numFmtId="180"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3" borderId="11">
      <alignment vertical="center"/>
    </xf>
    <xf numFmtId="180"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3" borderId="11">
      <alignment vertical="center"/>
    </xf>
    <xf numFmtId="180" fontId="14"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80" fontId="5" fillId="53" borderId="11">
      <alignment vertical="center"/>
    </xf>
    <xf numFmtId="18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80" fontId="14" fillId="52" borderId="11">
      <alignment vertical="center"/>
    </xf>
    <xf numFmtId="180" fontId="14" fillId="52" borderId="11">
      <alignment vertical="center"/>
    </xf>
    <xf numFmtId="180" fontId="14" fillId="52" borderId="11">
      <alignment vertical="center"/>
    </xf>
    <xf numFmtId="179" fontId="14" fillId="52" borderId="11">
      <alignment vertical="center"/>
    </xf>
    <xf numFmtId="180" fontId="14" fillId="52" borderId="11">
      <alignment vertical="center"/>
    </xf>
    <xf numFmtId="180" fontId="5" fillId="53" borderId="11">
      <alignment vertical="center"/>
    </xf>
    <xf numFmtId="180" fontId="5" fillId="53" borderId="11">
      <alignment vertical="center"/>
    </xf>
    <xf numFmtId="180" fontId="5" fillId="53" borderId="11">
      <alignment vertical="center"/>
    </xf>
    <xf numFmtId="180" fontId="5" fillId="53" borderId="11">
      <alignment vertical="center"/>
    </xf>
    <xf numFmtId="180" fontId="14" fillId="52" borderId="11">
      <alignment vertical="center"/>
    </xf>
    <xf numFmtId="179" fontId="14" fillId="52" borderId="11">
      <alignment vertical="center"/>
    </xf>
    <xf numFmtId="180" fontId="5" fillId="53" borderId="11">
      <alignment vertical="center"/>
    </xf>
    <xf numFmtId="179" fontId="14" fillId="52" borderId="11">
      <alignment vertical="center"/>
    </xf>
    <xf numFmtId="180" fontId="5" fillId="53" borderId="11">
      <alignment vertical="center"/>
    </xf>
    <xf numFmtId="179" fontId="14" fillId="52"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3" borderId="11">
      <alignment vertical="center"/>
    </xf>
    <xf numFmtId="170"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3" borderId="11">
      <alignment vertical="center"/>
    </xf>
    <xf numFmtId="170" fontId="14"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3" borderId="11">
      <alignment vertical="center"/>
    </xf>
    <xf numFmtId="179" fontId="14"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5" fillId="53" borderId="11">
      <alignment vertical="center"/>
    </xf>
    <xf numFmtId="170" fontId="14" fillId="52" borderId="11">
      <alignment vertical="center"/>
    </xf>
    <xf numFmtId="170" fontId="14" fillId="52" borderId="11">
      <alignment vertical="center"/>
    </xf>
    <xf numFmtId="170" fontId="14" fillId="52" borderId="11">
      <alignment vertical="center"/>
    </xf>
    <xf numFmtId="170" fontId="14" fillId="52" borderId="11">
      <alignment vertical="center"/>
    </xf>
    <xf numFmtId="179" fontId="14" fillId="53" borderId="11">
      <alignment vertical="center"/>
    </xf>
    <xf numFmtId="179" fontId="14"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179" fontId="5" fillId="53" borderId="11">
      <alignment vertical="center"/>
    </xf>
    <xf numFmtId="0" fontId="19" fillId="0" borderId="0" applyNumberFormat="0" applyFont="0" applyFill="0" applyBorder="0" applyAlignment="0" applyProtection="0"/>
    <xf numFmtId="170" fontId="5" fillId="53" borderId="11">
      <alignment vertical="center"/>
    </xf>
    <xf numFmtId="170" fontId="5" fillId="53" borderId="1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2" borderId="11">
      <alignment vertical="center"/>
    </xf>
    <xf numFmtId="322" fontId="109" fillId="0" borderId="0">
      <alignment horizontal="right"/>
    </xf>
    <xf numFmtId="40" fontId="19" fillId="0" borderId="0"/>
    <xf numFmtId="1" fontId="196" fillId="89" borderId="0">
      <alignment horizontal="center"/>
    </xf>
    <xf numFmtId="185" fontId="35" fillId="0" borderId="0" applyNumberFormat="0" applyFont="0" applyFill="0" applyBorder="0" applyAlignment="0" applyProtection="0">
      <alignment horizontal="left"/>
    </xf>
    <xf numFmtId="15" fontId="35" fillId="0" borderId="0" applyFont="0" applyFill="0" applyBorder="0" applyAlignment="0" applyProtection="0"/>
    <xf numFmtId="4" fontId="35" fillId="0" borderId="0" applyFont="0" applyFill="0" applyBorder="0" applyAlignment="0" applyProtection="0"/>
    <xf numFmtId="185" fontId="197" fillId="0" borderId="5">
      <alignment horizontal="center"/>
    </xf>
    <xf numFmtId="3" fontId="35" fillId="0" borderId="0" applyFont="0" applyFill="0" applyBorder="0" applyAlignment="0" applyProtection="0"/>
    <xf numFmtId="185" fontId="35" fillId="111" borderId="0" applyNumberFormat="0" applyFont="0" applyBorder="0" applyAlignment="0" applyProtection="0"/>
    <xf numFmtId="323" fontId="109" fillId="89" borderId="0"/>
    <xf numFmtId="324" fontId="198" fillId="89" borderId="0" applyFill="0"/>
    <xf numFmtId="185" fontId="199" fillId="0" borderId="0">
      <alignment horizontal="left" indent="7"/>
    </xf>
    <xf numFmtId="185" fontId="198" fillId="0" borderId="0" applyFill="0">
      <alignment horizontal="left" indent="7"/>
    </xf>
    <xf numFmtId="324" fontId="24" fillId="0" borderId="50">
      <alignment horizontal="right"/>
    </xf>
    <xf numFmtId="185" fontId="24" fillId="0" borderId="51" applyNumberFormat="0" applyFont="0" applyBorder="0">
      <alignment horizontal="right"/>
    </xf>
    <xf numFmtId="185" fontId="200" fillId="0" borderId="0" applyFill="0"/>
    <xf numFmtId="185" fontId="24" fillId="0" borderId="0" applyFill="0"/>
    <xf numFmtId="324" fontId="201" fillId="0" borderId="50" applyFill="0"/>
    <xf numFmtId="185" fontId="19" fillId="0" borderId="0" applyNumberFormat="0" applyFont="0" applyBorder="0" applyAlignment="0"/>
    <xf numFmtId="185" fontId="202" fillId="0" borderId="0" applyFill="0">
      <alignment horizontal="left" indent="1"/>
    </xf>
    <xf numFmtId="185" fontId="201" fillId="0" borderId="0">
      <alignment horizontal="left" indent="1"/>
    </xf>
    <xf numFmtId="324" fontId="24" fillId="0" borderId="50" applyFill="0"/>
    <xf numFmtId="185" fontId="19" fillId="0" borderId="0" applyNumberFormat="0" applyFont="0" applyFill="0" applyBorder="0" applyAlignment="0"/>
    <xf numFmtId="185" fontId="200" fillId="0" borderId="0" applyFill="0">
      <alignment horizontal="left" indent="2"/>
    </xf>
    <xf numFmtId="185" fontId="24" fillId="0" borderId="0" applyFill="0">
      <alignment horizontal="left" indent="2"/>
    </xf>
    <xf numFmtId="324" fontId="201" fillId="0" borderId="50" applyFill="0"/>
    <xf numFmtId="185" fontId="19" fillId="0" borderId="0" applyNumberFormat="0" applyFont="0" applyBorder="0" applyAlignment="0"/>
    <xf numFmtId="185" fontId="202" fillId="0" borderId="0">
      <alignment horizontal="left" indent="3"/>
    </xf>
    <xf numFmtId="185" fontId="201" fillId="0" borderId="0" applyFill="0">
      <alignment horizontal="left" indent="3"/>
    </xf>
    <xf numFmtId="324" fontId="24" fillId="0" borderId="50" applyFill="0"/>
    <xf numFmtId="185" fontId="19" fillId="0" borderId="0" applyNumberFormat="0" applyFont="0" applyBorder="0" applyAlignment="0"/>
    <xf numFmtId="185" fontId="200" fillId="0" borderId="0">
      <alignment horizontal="left" indent="4"/>
    </xf>
    <xf numFmtId="185" fontId="24" fillId="0" borderId="0" applyFill="0">
      <alignment horizontal="left" indent="4"/>
    </xf>
    <xf numFmtId="324" fontId="201" fillId="0" borderId="50" applyFill="0"/>
    <xf numFmtId="185" fontId="19" fillId="0" borderId="0" applyNumberFormat="0" applyFont="0" applyBorder="0" applyAlignment="0"/>
    <xf numFmtId="185" fontId="202" fillId="0" borderId="0">
      <alignment horizontal="left" indent="5"/>
    </xf>
    <xf numFmtId="185" fontId="201" fillId="0" borderId="0" applyFill="0">
      <alignment horizontal="left" indent="5"/>
    </xf>
    <xf numFmtId="324" fontId="24" fillId="0" borderId="50" applyFill="0"/>
    <xf numFmtId="185" fontId="19" fillId="0" borderId="0" applyNumberFormat="0" applyFont="0" applyFill="0" applyBorder="0" applyAlignment="0"/>
    <xf numFmtId="185" fontId="24" fillId="0" borderId="0" applyFill="0">
      <alignment horizontal="left" indent="6"/>
    </xf>
    <xf numFmtId="325" fontId="109" fillId="89" borderId="3">
      <alignment horizontal="right"/>
    </xf>
    <xf numFmtId="14" fontId="203" fillId="0" borderId="0" applyNumberFormat="0" applyFill="0" applyBorder="0" applyAlignment="0" applyProtection="0">
      <alignment horizontal="left"/>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5"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14" fillId="0" borderId="0">
      <protection locked="0"/>
    </xf>
    <xf numFmtId="181" fontId="14"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81" fontId="5" fillId="0" borderId="0">
      <protection locked="0"/>
    </xf>
    <xf numFmtId="181" fontId="14" fillId="0" borderId="0">
      <protection locked="0"/>
    </xf>
    <xf numFmtId="181" fontId="5" fillId="0" borderId="0">
      <protection locked="0"/>
    </xf>
    <xf numFmtId="181" fontId="5" fillId="0" borderId="0">
      <protection locked="0"/>
    </xf>
    <xf numFmtId="181" fontId="5" fillId="0" borderId="0">
      <protection locked="0"/>
    </xf>
    <xf numFmtId="181" fontId="14" fillId="0" borderId="0">
      <protection locked="0"/>
    </xf>
    <xf numFmtId="181" fontId="14" fillId="0" borderId="0">
      <protection locked="0"/>
    </xf>
    <xf numFmtId="181" fontId="14" fillId="0" borderId="0">
      <protection locked="0"/>
    </xf>
    <xf numFmtId="181" fontId="14" fillId="0" borderId="0">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1"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5" fillId="2"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2" borderId="51">
      <alignment vertical="center"/>
      <protection locked="0"/>
    </xf>
    <xf numFmtId="0" fontId="14"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5" fillId="2" borderId="51">
      <alignment vertical="center"/>
      <protection locked="0"/>
    </xf>
    <xf numFmtId="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5" fillId="2" borderId="51">
      <alignment vertical="center"/>
      <protection locked="0"/>
    </xf>
    <xf numFmtId="0" fontId="14" fillId="7"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0" fontId="5" fillId="2" borderId="51">
      <alignment vertical="center"/>
      <protection locked="0"/>
    </xf>
    <xf numFmtId="0"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5" fillId="2" borderId="51">
      <alignment vertical="center"/>
      <protection locked="0"/>
    </xf>
    <xf numFmtId="171" fontId="14" fillId="7"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7"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2" borderId="51">
      <alignment vertical="center"/>
      <protection locked="0"/>
    </xf>
    <xf numFmtId="180" fontId="5" fillId="2" borderId="51">
      <alignment vertical="center"/>
      <protection locked="0"/>
    </xf>
    <xf numFmtId="170" fontId="14" fillId="2" borderId="51">
      <alignment vertical="center"/>
      <protection locked="0"/>
    </xf>
    <xf numFmtId="180" fontId="5" fillId="2" borderId="51">
      <alignment vertical="center"/>
      <protection locked="0"/>
    </xf>
    <xf numFmtId="170" fontId="14" fillId="2" borderId="51">
      <alignment vertical="center"/>
      <protection locked="0"/>
    </xf>
    <xf numFmtId="180" fontId="5" fillId="2" borderId="51">
      <alignment vertical="center"/>
      <protection locked="0"/>
    </xf>
    <xf numFmtId="170" fontId="14" fillId="2" borderId="51">
      <alignment vertical="center"/>
      <protection locked="0"/>
    </xf>
    <xf numFmtId="18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2" borderId="51">
      <alignment vertical="center"/>
      <protection locked="0"/>
    </xf>
    <xf numFmtId="180" fontId="14"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2" borderId="51">
      <alignment vertical="center"/>
      <protection locked="0"/>
    </xf>
    <xf numFmtId="180" fontId="14"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7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80" fontId="5" fillId="2" borderId="51">
      <alignment vertical="center"/>
      <protection locked="0"/>
    </xf>
    <xf numFmtId="170" fontId="14" fillId="7"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14" fillId="2" borderId="51">
      <alignment vertical="center"/>
      <protection locked="0"/>
    </xf>
    <xf numFmtId="171"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1" fontId="5" fillId="2"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2" borderId="51">
      <alignment vertical="center"/>
      <protection locked="0"/>
    </xf>
    <xf numFmtId="174" fontId="14"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174" fontId="5" fillId="2" borderId="51">
      <alignment vertical="center"/>
      <protection locked="0"/>
    </xf>
    <xf numFmtId="174"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5" fillId="2" borderId="51">
      <alignment vertical="center"/>
      <protection locked="0"/>
    </xf>
    <xf numFmtId="174" fontId="14" fillId="7"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4" fontId="5" fillId="2" borderId="51">
      <alignment vertical="center"/>
      <protection locked="0"/>
    </xf>
    <xf numFmtId="174"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2" borderId="51">
      <alignment vertical="center"/>
      <protection locked="0"/>
    </xf>
    <xf numFmtId="170" fontId="5" fillId="2" borderId="51">
      <alignment vertical="center"/>
      <protection locked="0"/>
    </xf>
    <xf numFmtId="170" fontId="14" fillId="2" borderId="51">
      <alignment vertical="center"/>
      <protection locked="0"/>
    </xf>
    <xf numFmtId="170" fontId="5" fillId="2" borderId="51">
      <alignment vertical="center"/>
      <protection locked="0"/>
    </xf>
    <xf numFmtId="170" fontId="14" fillId="2" borderId="51">
      <alignment vertical="center"/>
      <protection locked="0"/>
    </xf>
    <xf numFmtId="170" fontId="5"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14" fillId="7"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170" fontId="5" fillId="2"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2" borderId="51">
      <alignment vertical="center"/>
      <protection locked="0"/>
    </xf>
    <xf numFmtId="180" fontId="14"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2" borderId="51">
      <alignment vertical="center"/>
      <protection locked="0"/>
    </xf>
    <xf numFmtId="180" fontId="14"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14" fillId="7"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5" fillId="2" borderId="51">
      <alignment vertical="center"/>
      <protection locked="0"/>
    </xf>
    <xf numFmtId="180" fontId="14" fillId="7"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0" fontId="19" fillId="0" borderId="0" applyNumberFormat="0" applyFont="0" applyFill="0" applyBorder="0" applyAlignment="0" applyProtection="0"/>
    <xf numFmtId="180" fontId="5" fillId="2" borderId="51">
      <alignment vertical="center"/>
      <protection locked="0"/>
    </xf>
    <xf numFmtId="18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2" borderId="51">
      <alignment vertical="center"/>
      <protection locked="0"/>
    </xf>
    <xf numFmtId="171" fontId="14"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2" borderId="51">
      <alignment vertical="center"/>
      <protection locked="0"/>
    </xf>
    <xf numFmtId="170" fontId="14" fillId="2" borderId="51">
      <alignment vertical="center"/>
      <protection locked="0"/>
    </xf>
    <xf numFmtId="170" fontId="14"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5" fillId="2"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1" fontId="14" fillId="7"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170"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171" fontId="5" fillId="2" borderId="51">
      <alignment vertical="center"/>
      <protection locked="0"/>
    </xf>
    <xf numFmtId="171" fontId="5" fillId="2"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7" borderId="51">
      <alignment vertical="center"/>
      <protection locked="0"/>
    </xf>
    <xf numFmtId="170" fontId="14" fillId="7" borderId="51">
      <alignmen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5" fillId="54"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0"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6" borderId="51">
      <alignment vertical="center"/>
    </xf>
    <xf numFmtId="171" fontId="5" fillId="54" borderId="51">
      <alignment vertical="center"/>
    </xf>
    <xf numFmtId="170" fontId="14" fillId="54"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5" fillId="54" borderId="51">
      <alignment vertical="center"/>
    </xf>
    <xf numFmtId="171" fontId="14" fillId="6" borderId="51">
      <alignment vertical="center"/>
    </xf>
    <xf numFmtId="171" fontId="5" fillId="54" borderId="51">
      <alignment vertical="center"/>
    </xf>
    <xf numFmtId="171" fontId="14" fillId="6" borderId="51">
      <alignment vertical="center"/>
    </xf>
    <xf numFmtId="170" fontId="14" fillId="54" borderId="51">
      <alignment vertical="center"/>
    </xf>
    <xf numFmtId="171" fontId="5" fillId="54" borderId="51">
      <alignment vertical="center"/>
    </xf>
    <xf numFmtId="170" fontId="14" fillId="54" borderId="51">
      <alignment vertical="center"/>
    </xf>
    <xf numFmtId="171" fontId="5" fillId="54" borderId="51">
      <alignment vertical="center"/>
    </xf>
    <xf numFmtId="170" fontId="14" fillId="54" borderId="51">
      <alignment vertical="center"/>
    </xf>
    <xf numFmtId="171"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54" borderId="51">
      <alignment vertical="center"/>
    </xf>
    <xf numFmtId="182" fontId="14" fillId="54"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54" borderId="51">
      <alignment vertical="center"/>
    </xf>
    <xf numFmtId="182" fontId="14"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0" fontId="19" fillId="0" borderId="0" applyNumberFormat="0" applyFont="0" applyFill="0" applyBorder="0" applyAlignment="0" applyProtection="0"/>
    <xf numFmtId="182" fontId="5" fillId="54" borderId="51">
      <alignment vertical="center"/>
    </xf>
    <xf numFmtId="182" fontId="14" fillId="6" borderId="51">
      <alignment vertical="center"/>
    </xf>
    <xf numFmtId="182" fontId="5" fillId="54" borderId="51">
      <alignment vertical="center"/>
    </xf>
    <xf numFmtId="182" fontId="14" fillId="6" borderId="51">
      <alignment vertical="center"/>
    </xf>
    <xf numFmtId="182" fontId="5" fillId="54" borderId="51">
      <alignment vertical="center"/>
    </xf>
    <xf numFmtId="182" fontId="14" fillId="6" borderId="51">
      <alignment vertical="center"/>
    </xf>
    <xf numFmtId="182" fontId="5" fillId="54" borderId="51">
      <alignment vertical="center"/>
    </xf>
    <xf numFmtId="182" fontId="14" fillId="6" borderId="51">
      <alignment vertical="center"/>
    </xf>
    <xf numFmtId="182" fontId="5" fillId="54" borderId="51">
      <alignment vertical="center"/>
    </xf>
    <xf numFmtId="182" fontId="14" fillId="6"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182" fontId="14" fillId="6" borderId="51">
      <alignment vertical="center"/>
    </xf>
    <xf numFmtId="0" fontId="19" fillId="0" borderId="0" applyNumberFormat="0" applyFont="0" applyFill="0" applyBorder="0" applyAlignment="0" applyProtection="0"/>
    <xf numFmtId="182" fontId="5" fillId="54" borderId="51">
      <alignment vertical="center"/>
    </xf>
    <xf numFmtId="182"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14" fillId="6" borderId="51">
      <alignment vertical="center"/>
    </xf>
    <xf numFmtId="182" fontId="14" fillId="6" borderId="51">
      <alignment vertical="center"/>
    </xf>
    <xf numFmtId="182" fontId="14" fillId="6" borderId="51">
      <alignment vertical="center"/>
    </xf>
    <xf numFmtId="182" fontId="14" fillId="6" borderId="51">
      <alignment vertical="center"/>
    </xf>
    <xf numFmtId="0" fontId="19" fillId="0" borderId="0" applyNumberFormat="0" applyFont="0" applyFill="0" applyBorder="0" applyAlignment="0" applyProtection="0"/>
    <xf numFmtId="182" fontId="14" fillId="6" borderId="51">
      <alignment vertical="center"/>
    </xf>
    <xf numFmtId="182" fontId="5" fillId="54" borderId="51">
      <alignment vertical="center"/>
    </xf>
    <xf numFmtId="182" fontId="5" fillId="54" borderId="51">
      <alignment vertical="center"/>
    </xf>
    <xf numFmtId="182" fontId="5" fillId="54" borderId="51">
      <alignment vertical="center"/>
    </xf>
    <xf numFmtId="182" fontId="5" fillId="54" borderId="51">
      <alignment vertical="center"/>
    </xf>
    <xf numFmtId="182" fontId="14" fillId="6"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0" fontId="19" fillId="0" borderId="0" applyNumberFormat="0" applyFont="0" applyFill="0" applyBorder="0" applyAlignment="0" applyProtection="0"/>
    <xf numFmtId="182" fontId="5" fillId="54" borderId="51">
      <alignment vertical="center"/>
    </xf>
    <xf numFmtId="182" fontId="14" fillId="6"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6" borderId="51">
      <alignment vertical="center"/>
    </xf>
    <xf numFmtId="171" fontId="5" fillId="54" borderId="51">
      <alignment vertical="center"/>
    </xf>
    <xf numFmtId="180" fontId="14" fillId="54" borderId="51">
      <alignment vertical="center"/>
    </xf>
    <xf numFmtId="171" fontId="5" fillId="54" borderId="51">
      <alignment vertical="center"/>
    </xf>
    <xf numFmtId="180" fontId="14" fillId="54" borderId="51">
      <alignment vertical="center"/>
    </xf>
    <xf numFmtId="171" fontId="5" fillId="54" borderId="51">
      <alignment vertical="center"/>
    </xf>
    <xf numFmtId="180" fontId="14" fillId="54" borderId="51">
      <alignment vertical="center"/>
    </xf>
    <xf numFmtId="171" fontId="5" fillId="54" borderId="51">
      <alignment vertical="center"/>
    </xf>
    <xf numFmtId="180" fontId="14" fillId="54" borderId="51">
      <alignment vertical="center"/>
    </xf>
    <xf numFmtId="171"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0" fontId="19" fillId="0" borderId="0" applyNumberFormat="0" applyFont="0" applyFill="0" applyBorder="0" applyAlignment="0" applyProtection="0"/>
    <xf numFmtId="180" fontId="5" fillId="54" borderId="51">
      <alignment vertical="center"/>
    </xf>
    <xf numFmtId="180" fontId="14" fillId="6" borderId="51">
      <alignment vertical="center"/>
    </xf>
    <xf numFmtId="180" fontId="5" fillId="54" borderId="51">
      <alignment vertical="center"/>
    </xf>
    <xf numFmtId="180" fontId="14" fillId="6" borderId="51">
      <alignment vertical="center"/>
    </xf>
    <xf numFmtId="180" fontId="5" fillId="54" borderId="51">
      <alignment vertical="center"/>
    </xf>
    <xf numFmtId="180" fontId="14" fillId="6" borderId="51">
      <alignment vertical="center"/>
    </xf>
    <xf numFmtId="180" fontId="5" fillId="54" borderId="51">
      <alignment vertical="center"/>
    </xf>
    <xf numFmtId="180" fontId="14" fillId="6" borderId="51">
      <alignment vertical="center"/>
    </xf>
    <xf numFmtId="180" fontId="5" fillId="54" borderId="51">
      <alignment vertical="center"/>
    </xf>
    <xf numFmtId="180" fontId="14" fillId="6"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80" fontId="14" fillId="6"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0" fontId="19" fillId="0" borderId="0" applyNumberFormat="0" applyFont="0" applyFill="0" applyBorder="0" applyAlignment="0" applyProtection="0"/>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6" borderId="51">
      <alignment vertical="center"/>
    </xf>
    <xf numFmtId="180"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80"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80" fontId="14" fillId="6" borderId="51">
      <alignment vertical="center"/>
    </xf>
    <xf numFmtId="171" fontId="5" fillId="54" borderId="51">
      <alignment vertical="center"/>
    </xf>
    <xf numFmtId="18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4" borderId="51">
      <alignment vertical="center"/>
    </xf>
    <xf numFmtId="179" fontId="14"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54" borderId="51">
      <alignment vertical="center"/>
    </xf>
    <xf numFmtId="179" fontId="14"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0" fontId="19" fillId="0" borderId="0" applyNumberFormat="0" applyFont="0" applyFill="0" applyBorder="0" applyAlignment="0" applyProtection="0"/>
    <xf numFmtId="179" fontId="5" fillId="54" borderId="51">
      <alignment vertical="center"/>
    </xf>
    <xf numFmtId="179" fontId="14" fillId="6" borderId="51">
      <alignment vertical="center"/>
    </xf>
    <xf numFmtId="179" fontId="5" fillId="54" borderId="51">
      <alignment vertical="center"/>
    </xf>
    <xf numFmtId="179" fontId="14" fillId="6" borderId="51">
      <alignment vertical="center"/>
    </xf>
    <xf numFmtId="179" fontId="5" fillId="54" borderId="51">
      <alignment vertical="center"/>
    </xf>
    <xf numFmtId="179" fontId="14" fillId="6" borderId="51">
      <alignment vertical="center"/>
    </xf>
    <xf numFmtId="179" fontId="5" fillId="54" borderId="51">
      <alignment vertical="center"/>
    </xf>
    <xf numFmtId="179" fontId="14" fillId="6" borderId="51">
      <alignment vertical="center"/>
    </xf>
    <xf numFmtId="179" fontId="5" fillId="54" borderId="51">
      <alignment vertical="center"/>
    </xf>
    <xf numFmtId="179" fontId="14" fillId="6"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179" fontId="14" fillId="6"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0" fontId="19" fillId="0" borderId="0" applyNumberFormat="0" applyFont="0" applyFill="0" applyBorder="0" applyAlignment="0" applyProtection="0"/>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14" fillId="6"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54" borderId="51">
      <alignment vertical="center"/>
    </xf>
    <xf numFmtId="180" fontId="5" fillId="54" borderId="51">
      <alignment vertical="center"/>
    </xf>
    <xf numFmtId="179" fontId="14" fillId="54" borderId="51">
      <alignment vertical="center"/>
    </xf>
    <xf numFmtId="180" fontId="5" fillId="54" borderId="51">
      <alignment vertical="center"/>
    </xf>
    <xf numFmtId="179" fontId="14" fillId="54" borderId="51">
      <alignment vertical="center"/>
    </xf>
    <xf numFmtId="180" fontId="5" fillId="54" borderId="51">
      <alignment vertical="center"/>
    </xf>
    <xf numFmtId="179" fontId="14" fillId="54" borderId="51">
      <alignment vertical="center"/>
    </xf>
    <xf numFmtId="180"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4" borderId="51">
      <alignment vertical="center"/>
    </xf>
    <xf numFmtId="179" fontId="14" fillId="54" borderId="51">
      <alignment vertical="center"/>
    </xf>
    <xf numFmtId="179" fontId="14"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4" borderId="51">
      <alignment vertical="center"/>
    </xf>
    <xf numFmtId="179"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9" fontId="14" fillId="54" borderId="51">
      <alignment vertical="center"/>
    </xf>
    <xf numFmtId="179" fontId="14"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4" borderId="51">
      <alignment vertical="center"/>
    </xf>
    <xf numFmtId="179" fontId="14"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6" borderId="51">
      <alignment vertical="center"/>
    </xf>
    <xf numFmtId="179" fontId="14" fillId="54" borderId="51">
      <alignment vertical="center"/>
    </xf>
    <xf numFmtId="179" fontId="14"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179" fontId="5" fillId="54" borderId="51">
      <alignment vertical="center"/>
    </xf>
    <xf numFmtId="179"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9"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79" fontId="14" fillId="6" borderId="51">
      <alignment vertical="center"/>
    </xf>
    <xf numFmtId="180" fontId="5" fillId="54" borderId="51">
      <alignment vertical="center"/>
    </xf>
    <xf numFmtId="179" fontId="14" fillId="6" borderId="51">
      <alignment vertical="center"/>
    </xf>
    <xf numFmtId="180" fontId="5" fillId="54" borderId="51">
      <alignment vertical="center"/>
    </xf>
    <xf numFmtId="179" fontId="14" fillId="6"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1" fontId="14" fillId="54" borderId="51">
      <alignment vertical="center"/>
    </xf>
    <xf numFmtId="171"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54" borderId="51">
      <alignment vertical="center"/>
    </xf>
    <xf numFmtId="171" fontId="14"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5" fillId="54" borderId="51">
      <alignment vertical="center"/>
    </xf>
    <xf numFmtId="171" fontId="14" fillId="6" borderId="51">
      <alignment vertical="center"/>
    </xf>
    <xf numFmtId="171" fontId="14" fillId="6" borderId="51">
      <alignment vertical="center"/>
    </xf>
    <xf numFmtId="171" fontId="14" fillId="6" borderId="51">
      <alignment vertical="center"/>
    </xf>
    <xf numFmtId="171"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1" fontId="5" fillId="54" borderId="51">
      <alignment vertical="center"/>
    </xf>
    <xf numFmtId="171"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4" borderId="51">
      <alignment vertical="center"/>
    </xf>
    <xf numFmtId="0" fontId="14"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54" borderId="51">
      <alignment vertical="center"/>
    </xf>
    <xf numFmtId="0" fontId="14"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5" fillId="54" borderId="51">
      <alignment vertical="center"/>
    </xf>
    <xf numFmtId="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14" fillId="6" borderId="51">
      <alignment vertical="center"/>
    </xf>
    <xf numFmtId="0" fontId="5" fillId="54" borderId="51">
      <alignment vertical="center"/>
    </xf>
    <xf numFmtId="0" fontId="5" fillId="54" borderId="51">
      <alignment vertical="center"/>
    </xf>
    <xf numFmtId="0" fontId="5" fillId="54" borderId="51">
      <alignment vertical="center"/>
    </xf>
    <xf numFmtId="0" fontId="5" fillId="54" borderId="51">
      <alignment vertical="center"/>
    </xf>
    <xf numFmtId="0" fontId="14" fillId="6" borderId="51">
      <alignment vertical="center"/>
    </xf>
    <xf numFmtId="0" fontId="14" fillId="6" borderId="51">
      <alignment vertical="center"/>
    </xf>
    <xf numFmtId="0" fontId="5" fillId="54" borderId="51">
      <alignment vertical="center"/>
    </xf>
    <xf numFmtId="0" fontId="14" fillId="6" borderId="51">
      <alignment vertical="center"/>
    </xf>
    <xf numFmtId="0" fontId="5" fillId="54" borderId="51">
      <alignment vertical="center"/>
    </xf>
    <xf numFmtId="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14" fillId="6"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0" fontId="19" fillId="0" borderId="0" applyNumberFormat="0" applyFont="0" applyFill="0" applyBorder="0" applyAlignment="0" applyProtection="0"/>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54" borderId="51">
      <alignment vertical="center"/>
    </xf>
    <xf numFmtId="180" fontId="5" fillId="54" borderId="51">
      <alignment vertical="center"/>
    </xf>
    <xf numFmtId="170" fontId="14" fillId="54" borderId="51">
      <alignment vertical="center"/>
    </xf>
    <xf numFmtId="180" fontId="5" fillId="54" borderId="51">
      <alignment vertical="center"/>
    </xf>
    <xf numFmtId="170" fontId="14" fillId="54" borderId="51">
      <alignment vertical="center"/>
    </xf>
    <xf numFmtId="180" fontId="5" fillId="54" borderId="51">
      <alignment vertical="center"/>
    </xf>
    <xf numFmtId="170" fontId="14" fillId="54" borderId="51">
      <alignment vertical="center"/>
    </xf>
    <xf numFmtId="18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4" borderId="51">
      <alignment vertical="center"/>
    </xf>
    <xf numFmtId="180"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54" borderId="51">
      <alignment vertical="center"/>
    </xf>
    <xf numFmtId="180" fontId="14"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80" fontId="5" fillId="54" borderId="51">
      <alignment vertical="center"/>
    </xf>
    <xf numFmtId="18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80" fontId="14" fillId="6" borderId="51">
      <alignment vertical="center"/>
    </xf>
    <xf numFmtId="180" fontId="14" fillId="6" borderId="51">
      <alignment vertical="center"/>
    </xf>
    <xf numFmtId="180" fontId="14" fillId="6" borderId="51">
      <alignment vertical="center"/>
    </xf>
    <xf numFmtId="170" fontId="14" fillId="6" borderId="51">
      <alignment vertical="center"/>
    </xf>
    <xf numFmtId="180" fontId="14" fillId="6" borderId="51">
      <alignment vertical="center"/>
    </xf>
    <xf numFmtId="180" fontId="5" fillId="54" borderId="51">
      <alignment vertical="center"/>
    </xf>
    <xf numFmtId="180" fontId="5" fillId="54" borderId="51">
      <alignment vertical="center"/>
    </xf>
    <xf numFmtId="180" fontId="5" fillId="54" borderId="51">
      <alignment vertical="center"/>
    </xf>
    <xf numFmtId="180" fontId="5" fillId="54" borderId="51">
      <alignment vertical="center"/>
    </xf>
    <xf numFmtId="180" fontId="14" fillId="6" borderId="51">
      <alignment vertical="center"/>
    </xf>
    <xf numFmtId="170" fontId="14" fillId="6" borderId="51">
      <alignment vertical="center"/>
    </xf>
    <xf numFmtId="180" fontId="5" fillId="54" borderId="51">
      <alignment vertical="center"/>
    </xf>
    <xf numFmtId="170" fontId="14" fillId="6" borderId="51">
      <alignment vertical="center"/>
    </xf>
    <xf numFmtId="180" fontId="5" fillId="54"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14" fillId="6"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4" borderId="51">
      <alignment vertical="center"/>
    </xf>
    <xf numFmtId="170" fontId="14"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6" borderId="51">
      <alignment vertical="center"/>
    </xf>
    <xf numFmtId="170" fontId="14" fillId="54" borderId="51">
      <alignment vertical="center"/>
    </xf>
    <xf numFmtId="170" fontId="14"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170" fontId="5" fillId="54" borderId="51">
      <alignment vertical="center"/>
    </xf>
    <xf numFmtId="170" fontId="5" fillId="54" borderId="51">
      <alignment vertic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6" borderId="51">
      <alignment vertical="center"/>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6" borderId="51">
      <alignment horizontal="right" vertical="center"/>
      <protection locked="0"/>
    </xf>
    <xf numFmtId="182" fontId="5" fillId="56" borderId="51">
      <alignment horizontal="right" vertical="center"/>
      <protection locked="0"/>
    </xf>
    <xf numFmtId="180" fontId="14" fillId="56" borderId="51">
      <alignment horizontal="right" vertical="center"/>
      <protection locked="0"/>
    </xf>
    <xf numFmtId="182" fontId="5" fillId="56" borderId="51">
      <alignment horizontal="right" vertical="center"/>
      <protection locked="0"/>
    </xf>
    <xf numFmtId="180" fontId="14" fillId="56" borderId="51">
      <alignment horizontal="right" vertical="center"/>
      <protection locked="0"/>
    </xf>
    <xf numFmtId="182" fontId="5" fillId="56" borderId="51">
      <alignment horizontal="right" vertical="center"/>
      <protection locked="0"/>
    </xf>
    <xf numFmtId="180" fontId="14" fillId="56" borderId="51">
      <alignment horizontal="right" vertical="center"/>
      <protection locked="0"/>
    </xf>
    <xf numFmtId="182"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14" fillId="56" borderId="51">
      <alignment horizontal="right" vertical="center"/>
      <protection locked="0"/>
    </xf>
    <xf numFmtId="182" fontId="14"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6" borderId="51">
      <alignment horizontal="right" vertical="center"/>
      <protection locked="0"/>
    </xf>
    <xf numFmtId="182" fontId="14"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2" fontId="5" fillId="56" borderId="51">
      <alignment horizontal="right" vertical="center"/>
      <protection locked="0"/>
    </xf>
    <xf numFmtId="182"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2" fontId="14" fillId="55" borderId="51">
      <alignment horizontal="right" vertical="center"/>
      <protection locked="0"/>
    </xf>
    <xf numFmtId="180" fontId="14" fillId="55" borderId="51">
      <alignment horizontal="right" vertical="center"/>
      <protection locked="0"/>
    </xf>
    <xf numFmtId="182" fontId="14" fillId="55"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5" fillId="56" borderId="51">
      <alignment horizontal="right" vertical="center"/>
      <protection locked="0"/>
    </xf>
    <xf numFmtId="182" fontId="14" fillId="55"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82" fontId="5" fillId="56" borderId="51">
      <alignment horizontal="right" vertical="center"/>
      <protection locked="0"/>
    </xf>
    <xf numFmtId="180" fontId="14" fillId="55"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6" borderId="51">
      <alignment horizontal="right" vertical="center"/>
      <protection locked="0"/>
    </xf>
    <xf numFmtId="0" fontId="5" fillId="56" borderId="51">
      <alignment horizontal="right" vertical="center"/>
      <protection locked="0"/>
    </xf>
    <xf numFmtId="179" fontId="14" fillId="56" borderId="51">
      <alignment horizontal="right" vertical="center"/>
      <protection locked="0"/>
    </xf>
    <xf numFmtId="0" fontId="5" fillId="56" borderId="51">
      <alignment horizontal="right" vertical="center"/>
      <protection locked="0"/>
    </xf>
    <xf numFmtId="179" fontId="14" fillId="56" borderId="51">
      <alignment horizontal="right" vertical="center"/>
      <protection locked="0"/>
    </xf>
    <xf numFmtId="0" fontId="5" fillId="56" borderId="51">
      <alignment horizontal="right" vertical="center"/>
      <protection locked="0"/>
    </xf>
    <xf numFmtId="179" fontId="14" fillId="56" borderId="51">
      <alignment horizontal="right" vertical="center"/>
      <protection locked="0"/>
    </xf>
    <xf numFmtId="0"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6" borderId="51">
      <alignment horizontal="right" vertical="center"/>
      <protection locked="0"/>
    </xf>
    <xf numFmtId="180" fontId="5" fillId="56" borderId="51">
      <alignment horizontal="right" vertical="center"/>
      <protection locked="0"/>
    </xf>
    <xf numFmtId="179" fontId="14" fillId="56" borderId="51">
      <alignment horizontal="right" vertical="center"/>
      <protection locked="0"/>
    </xf>
    <xf numFmtId="180" fontId="5" fillId="56" borderId="51">
      <alignment horizontal="right" vertical="center"/>
      <protection locked="0"/>
    </xf>
    <xf numFmtId="179" fontId="14" fillId="56" borderId="51">
      <alignment horizontal="right" vertical="center"/>
      <protection locked="0"/>
    </xf>
    <xf numFmtId="180" fontId="5" fillId="56" borderId="51">
      <alignment horizontal="right" vertical="center"/>
      <protection locked="0"/>
    </xf>
    <xf numFmtId="179" fontId="14" fillId="56" borderId="51">
      <alignment horizontal="right" vertical="center"/>
      <protection locked="0"/>
    </xf>
    <xf numFmtId="180"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9"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80" fontId="5" fillId="56"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6" borderId="51">
      <alignment horizontal="right" vertical="center"/>
      <protection locked="0"/>
    </xf>
    <xf numFmtId="0" fontId="14"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5" borderId="51">
      <alignment horizontal="right" vertical="center"/>
      <protection locked="0"/>
    </xf>
    <xf numFmtId="179"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5" fillId="56" borderId="51">
      <alignment horizontal="right" vertical="center"/>
      <protection locked="0"/>
    </xf>
    <xf numFmtId="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5" borderId="51">
      <alignment horizontal="right" vertical="center"/>
      <protection locked="0"/>
    </xf>
    <xf numFmtId="179" fontId="14" fillId="56" borderId="51">
      <alignment horizontal="right" vertical="center"/>
      <protection locked="0"/>
    </xf>
    <xf numFmtId="179" fontId="14"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179" fontId="5" fillId="56" borderId="51">
      <alignment horizontal="right" vertical="center"/>
      <protection locked="0"/>
    </xf>
    <xf numFmtId="179"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0" fontId="14" fillId="55" borderId="51">
      <alignment horizontal="right" vertical="center"/>
      <protection locked="0"/>
    </xf>
    <xf numFmtId="179" fontId="14" fillId="55" borderId="51">
      <alignment horizontal="right" vertical="center"/>
      <protection locked="0"/>
    </xf>
    <xf numFmtId="0" fontId="14" fillId="55"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5" fillId="56" borderId="51">
      <alignment horizontal="right" vertical="center"/>
      <protection locked="0"/>
    </xf>
    <xf numFmtId="0" fontId="14" fillId="55" borderId="51">
      <alignment horizontal="right" vertical="center"/>
      <protection locked="0"/>
    </xf>
    <xf numFmtId="179" fontId="14" fillId="55" borderId="51">
      <alignment horizontal="right" vertical="center"/>
      <protection locked="0"/>
    </xf>
    <xf numFmtId="0" fontId="5" fillId="56" borderId="51">
      <alignment horizontal="right" vertical="center"/>
      <protection locked="0"/>
    </xf>
    <xf numFmtId="179" fontId="14" fillId="55"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6" borderId="51">
      <alignment horizontal="right" vertical="center"/>
      <protection locked="0"/>
    </xf>
    <xf numFmtId="180" fontId="5" fillId="56" borderId="51">
      <alignment horizontal="right" vertical="center"/>
      <protection locked="0"/>
    </xf>
    <xf numFmtId="170" fontId="14" fillId="56" borderId="51">
      <alignment horizontal="right" vertical="center"/>
      <protection locked="0"/>
    </xf>
    <xf numFmtId="180" fontId="5" fillId="56" borderId="51">
      <alignment horizontal="right" vertical="center"/>
      <protection locked="0"/>
    </xf>
    <xf numFmtId="170" fontId="14" fillId="56" borderId="51">
      <alignment horizontal="right" vertical="center"/>
      <protection locked="0"/>
    </xf>
    <xf numFmtId="180" fontId="5" fillId="56" borderId="51">
      <alignment horizontal="right" vertical="center"/>
      <protection locked="0"/>
    </xf>
    <xf numFmtId="170" fontId="14" fillId="56" borderId="51">
      <alignment horizontal="right" vertical="center"/>
      <protection locked="0"/>
    </xf>
    <xf numFmtId="18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6" borderId="51">
      <alignment horizontal="right" vertical="center"/>
      <protection locked="0"/>
    </xf>
    <xf numFmtId="180" fontId="14"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80" fontId="5" fillId="56" borderId="51">
      <alignment horizontal="right" vertical="center"/>
      <protection locked="0"/>
    </xf>
    <xf numFmtId="18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80" fontId="14" fillId="55" borderId="51">
      <alignment horizontal="right" vertical="center"/>
      <protection locked="0"/>
    </xf>
    <xf numFmtId="170" fontId="14" fillId="55" borderId="51">
      <alignment horizontal="right" vertical="center"/>
      <protection locked="0"/>
    </xf>
    <xf numFmtId="180" fontId="14" fillId="55"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5" fillId="56" borderId="51">
      <alignment horizontal="right" vertical="center"/>
      <protection locked="0"/>
    </xf>
    <xf numFmtId="180" fontId="14" fillId="55"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8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5" borderId="51">
      <alignment horizontal="right" vertical="center"/>
      <protection locked="0"/>
    </xf>
    <xf numFmtId="170" fontId="14" fillId="56" borderId="51">
      <alignment horizontal="right" vertical="center"/>
      <protection locked="0"/>
    </xf>
    <xf numFmtId="170" fontId="14"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170" fontId="5" fillId="56" borderId="51">
      <alignment horizontal="right" vertical="center"/>
      <protection locked="0"/>
    </xf>
    <xf numFmtId="170" fontId="5" fillId="56" borderId="51">
      <alignment horizontal="right" vertical="center"/>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70" fontId="14" fillId="55" borderId="51">
      <alignment horizontal="right" vertical="center"/>
      <protection locked="0"/>
    </xf>
    <xf numFmtId="181" fontId="14" fillId="0" borderId="0">
      <protection locked="0"/>
    </xf>
    <xf numFmtId="326" fontId="204" fillId="0" borderId="0"/>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protection locked="0"/>
    </xf>
    <xf numFmtId="185" fontId="205" fillId="0" borderId="52">
      <protection locked="0"/>
    </xf>
    <xf numFmtId="185" fontId="205" fillId="0" borderId="52">
      <protection locked="0"/>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protection locked="0"/>
    </xf>
    <xf numFmtId="185" fontId="205" fillId="0" borderId="52">
      <protection locked="0"/>
    </xf>
    <xf numFmtId="185" fontId="205" fillId="0" borderId="52">
      <protection locked="0"/>
    </xf>
    <xf numFmtId="189" fontId="205" fillId="0" borderId="0"/>
    <xf numFmtId="185" fontId="205" fillId="0" borderId="52">
      <protection locked="0"/>
    </xf>
    <xf numFmtId="185" fontId="205" fillId="0" borderId="52">
      <protection locked="0"/>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protection locked="0"/>
    </xf>
    <xf numFmtId="189" fontId="205" fillId="0" borderId="0"/>
    <xf numFmtId="185" fontId="205" fillId="0" borderId="0"/>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protection locked="0"/>
    </xf>
    <xf numFmtId="185" fontId="205" fillId="0" borderId="52">
      <protection locked="0"/>
    </xf>
    <xf numFmtId="185" fontId="205" fillId="0" borderId="52">
      <protection locked="0"/>
    </xf>
    <xf numFmtId="185" fontId="205" fillId="0" borderId="52">
      <protection locked="0"/>
    </xf>
    <xf numFmtId="189" fontId="205" fillId="0" borderId="0"/>
    <xf numFmtId="185" fontId="205" fillId="0" borderId="52">
      <protection locked="0"/>
    </xf>
    <xf numFmtId="185" fontId="205" fillId="0" borderId="52">
      <protection locked="0"/>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protection locked="0"/>
    </xf>
    <xf numFmtId="185" fontId="205" fillId="0" borderId="52">
      <protection locked="0"/>
    </xf>
    <xf numFmtId="185" fontId="205" fillId="0" borderId="52">
      <protection locked="0"/>
    </xf>
    <xf numFmtId="185" fontId="205" fillId="0" borderId="52">
      <protection locked="0"/>
    </xf>
    <xf numFmtId="185" fontId="205" fillId="0" borderId="52">
      <protection locked="0"/>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alignment horizontal="centerContinuous"/>
    </xf>
    <xf numFmtId="185" fontId="205" fillId="0" borderId="52">
      <alignment horizontal="centerContinuous"/>
    </xf>
    <xf numFmtId="185" fontId="205" fillId="0" borderId="52">
      <protection locked="0"/>
    </xf>
    <xf numFmtId="185" fontId="205" fillId="0" borderId="52">
      <alignment horizontal="centerContinuous"/>
    </xf>
    <xf numFmtId="185" fontId="205" fillId="0" borderId="52">
      <alignment horizontal="centerContinuous"/>
    </xf>
    <xf numFmtId="185" fontId="205" fillId="0" borderId="52">
      <alignment horizontal="centerContinuous"/>
    </xf>
    <xf numFmtId="189" fontId="205" fillId="0" borderId="0"/>
    <xf numFmtId="185" fontId="205" fillId="0" borderId="52">
      <protection locked="0"/>
    </xf>
    <xf numFmtId="185" fontId="205" fillId="0" borderId="52">
      <protection locked="0"/>
    </xf>
    <xf numFmtId="185" fontId="206" fillId="0" borderId="53">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119" fillId="58"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20" fillId="57" borderId="20" applyNumberFormat="0" applyProtection="0">
      <alignment vertical="center"/>
    </xf>
    <xf numFmtId="4" fontId="119" fillId="58"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7" fillId="58"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1" fillId="57" borderId="20" applyNumberFormat="0" applyProtection="0">
      <alignment vertical="center"/>
    </xf>
    <xf numFmtId="4" fontId="207" fillId="58" borderId="20" applyNumberFormat="0" applyProtection="0">
      <alignment vertical="center"/>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8" fillId="58"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 fillId="57" borderId="20" applyNumberFormat="0" applyProtection="0">
      <alignment horizontal="left" vertical="center" indent="1"/>
    </xf>
    <xf numFmtId="4" fontId="208" fillId="58" borderId="20" applyNumberFormat="0" applyProtection="0">
      <alignment horizontal="left" vertical="center"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0" fontId="20" fillId="57" borderId="20" applyNumberFormat="0" applyProtection="0">
      <alignment horizontal="left" vertical="top" indent="1"/>
    </xf>
    <xf numFmtId="4" fontId="208" fillId="112" borderId="0" applyNumberFormat="0" applyProtection="0">
      <alignment horizontal="left" vertical="center" indent="1"/>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08" fillId="113"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1" fillId="60" borderId="20" applyNumberFormat="0" applyProtection="0">
      <alignment horizontal="right" vertical="center"/>
    </xf>
    <xf numFmtId="4" fontId="208" fillId="113"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08" fillId="101"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1" fillId="75" borderId="20" applyNumberFormat="0" applyProtection="0">
      <alignment horizontal="right" vertical="center"/>
    </xf>
    <xf numFmtId="4" fontId="208" fillId="101"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08" fillId="98"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1" fillId="62" borderId="20" applyNumberFormat="0" applyProtection="0">
      <alignment horizontal="right" vertical="center"/>
    </xf>
    <xf numFmtId="4" fontId="208" fillId="98"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08" fillId="6"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1" fillId="25" borderId="20" applyNumberFormat="0" applyProtection="0">
      <alignment horizontal="right" vertical="center"/>
    </xf>
    <xf numFmtId="4" fontId="208" fillId="6"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08" fillId="52"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1" fillId="63" borderId="20" applyNumberFormat="0" applyProtection="0">
      <alignment horizontal="right" vertical="center"/>
    </xf>
    <xf numFmtId="4" fontId="208" fillId="52"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08" fillId="9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1" fillId="64" borderId="20" applyNumberFormat="0" applyProtection="0">
      <alignment horizontal="right" vertical="center"/>
    </xf>
    <xf numFmtId="4" fontId="208" fillId="94"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08" fillId="102"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1" fillId="21" borderId="20" applyNumberFormat="0" applyProtection="0">
      <alignment horizontal="right" vertical="center"/>
    </xf>
    <xf numFmtId="4" fontId="208" fillId="102"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08" fillId="114"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1" fillId="17" borderId="20" applyNumberFormat="0" applyProtection="0">
      <alignment horizontal="right" vertical="center"/>
    </xf>
    <xf numFmtId="4" fontId="208" fillId="114"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08" fillId="107"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1" fillId="65" borderId="20" applyNumberFormat="0" applyProtection="0">
      <alignment horizontal="right" vertical="center"/>
    </xf>
    <xf numFmtId="4" fontId="208" fillId="107" borderId="20" applyNumberFormat="0" applyProtection="0">
      <alignment horizontal="right" vertical="center"/>
    </xf>
    <xf numFmtId="4" fontId="119" fillId="115" borderId="54" applyNumberFormat="0" applyProtection="0">
      <alignment horizontal="left" vertical="center" indent="1"/>
    </xf>
    <xf numFmtId="4" fontId="119" fillId="85" borderId="0" applyNumberFormat="0" applyProtection="0">
      <alignment horizontal="left" vertical="center" indent="1"/>
    </xf>
    <xf numFmtId="4" fontId="119" fillId="112" borderId="0" applyNumberFormat="0" applyProtection="0">
      <alignment horizontal="left" vertical="center" indent="1"/>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08" fillId="85"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1" fillId="16" borderId="20" applyNumberFormat="0" applyProtection="0">
      <alignment horizontal="right" vertical="center"/>
    </xf>
    <xf numFmtId="4" fontId="208" fillId="85" borderId="20" applyNumberFormat="0" applyProtection="0">
      <alignment horizontal="right" vertical="center"/>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center"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23" borderId="20" applyNumberFormat="0" applyProtection="0">
      <alignment horizontal="left" vertical="top"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center"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16" borderId="20" applyNumberFormat="0" applyProtection="0">
      <alignment horizontal="left" vertical="top"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center"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68" borderId="20" applyNumberFormat="0" applyProtection="0">
      <alignment horizontal="left" vertical="top"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center"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15" borderId="20" applyNumberFormat="0" applyProtection="0">
      <alignment horizontal="left" vertical="top" indent="1"/>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0" borderId="0" applyNumberFormat="0" applyFont="0" applyFill="0" applyBorder="0" applyAlignment="0" applyProtection="0"/>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19" fillId="69" borderId="11" applyNumberFormat="0">
      <protection locked="0"/>
    </xf>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0" fontId="53" fillId="23" borderId="23" applyBorder="0"/>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08" fillId="116"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1" fillId="51" borderId="20" applyNumberFormat="0" applyProtection="0">
      <alignment vertical="center"/>
    </xf>
    <xf numFmtId="4" fontId="208" fillId="116"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209" fillId="116" borderId="20" applyNumberFormat="0" applyProtection="0">
      <alignment vertical="center"/>
    </xf>
    <xf numFmtId="4" fontId="209" fillId="116"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198" fillId="51" borderId="20" applyNumberFormat="0" applyProtection="0">
      <alignment vertical="center"/>
    </xf>
    <xf numFmtId="4" fontId="209" fillId="116" borderId="20" applyNumberFormat="0" applyProtection="0">
      <alignment vertical="center"/>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119" fillId="85" borderId="55"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21" fillId="51" borderId="20" applyNumberFormat="0" applyProtection="0">
      <alignment horizontal="left" vertical="center" indent="1"/>
    </xf>
    <xf numFmtId="4" fontId="119" fillId="85" borderId="55" applyNumberFormat="0" applyProtection="0">
      <alignment horizontal="left" vertical="center"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0" fontId="21" fillId="51" borderId="20" applyNumberFormat="0" applyProtection="0">
      <alignment horizontal="left" vertical="top" indent="1"/>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08" fillId="116"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1" fillId="15" borderId="20" applyNumberFormat="0" applyProtection="0">
      <alignment horizontal="right" vertical="center"/>
    </xf>
    <xf numFmtId="4" fontId="208" fillId="116"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209" fillId="116"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198" fillId="15" borderId="20" applyNumberFormat="0" applyProtection="0">
      <alignment horizontal="right" vertical="center"/>
    </xf>
    <xf numFmtId="4" fontId="209" fillId="116" borderId="20" applyNumberFormat="0" applyProtection="0">
      <alignment horizontal="right" vertical="center"/>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119" fillId="85"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21" fillId="16" borderId="20" applyNumberFormat="0" applyProtection="0">
      <alignment horizontal="left" vertical="center" indent="1"/>
    </xf>
    <xf numFmtId="4" fontId="119" fillId="85" borderId="20" applyNumberFormat="0" applyProtection="0">
      <alignment horizontal="left" vertical="center"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0" fontId="21" fillId="16" borderId="20" applyNumberFormat="0" applyProtection="0">
      <alignment horizontal="left" vertical="top" indent="1"/>
    </xf>
    <xf numFmtId="4" fontId="210" fillId="117" borderId="55" applyNumberFormat="0" applyProtection="0">
      <alignment horizontal="left" vertical="center" indent="1"/>
    </xf>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48" fillId="71" borderId="11"/>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48" fillId="71" borderId="11"/>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48" fillId="71" borderId="11"/>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19" fillId="0" borderId="0" applyNumberFormat="0" applyFont="0" applyFill="0" applyBorder="0" applyAlignment="0" applyProtection="0"/>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0" fontId="48" fillId="71" borderId="11"/>
    <xf numFmtId="185" fontId="48" fillId="71" borderId="11"/>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0" fontId="19" fillId="0" borderId="0" applyNumberFormat="0" applyFont="0" applyFill="0" applyBorder="0" applyAlignment="0" applyProtection="0"/>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0" fontId="19" fillId="0" borderId="0" applyNumberFormat="0" applyFont="0" applyFill="0" applyBorder="0" applyAlignment="0" applyProtection="0"/>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1" fillId="15" borderId="20" applyNumberFormat="0" applyProtection="0">
      <alignment horizontal="right" vertical="center"/>
    </xf>
    <xf numFmtId="4" fontId="212" fillId="116" borderId="20" applyNumberFormat="0" applyProtection="0">
      <alignment horizontal="right" vertical="center"/>
    </xf>
    <xf numFmtId="38" fontId="213" fillId="0" borderId="56">
      <alignment horizontal="center"/>
    </xf>
    <xf numFmtId="185" fontId="214" fillId="118" borderId="0"/>
    <xf numFmtId="185" fontId="90" fillId="0" borderId="0"/>
    <xf numFmtId="38" fontId="35" fillId="0" borderId="0" applyFont="0" applyFill="0" applyBorder="0" applyAlignment="0" applyProtection="0"/>
    <xf numFmtId="40" fontId="151" fillId="0" borderId="0" applyFont="0" applyFill="0" applyBorder="0" applyAlignment="0" applyProtection="0"/>
    <xf numFmtId="309" fontId="69" fillId="119" borderId="0" applyFont="0"/>
    <xf numFmtId="185" fontId="215" fillId="0" borderId="0"/>
    <xf numFmtId="0" fontId="19" fillId="0" borderId="0" applyNumberFormat="0" applyFon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9" fillId="0" borderId="0" applyNumberFormat="0" applyFont="0" applyFill="0" applyBorder="0" applyAlignment="0" applyProtection="0"/>
    <xf numFmtId="0" fontId="5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 fontId="19" fillId="0" borderId="0"/>
    <xf numFmtId="185" fontId="35" fillId="0" borderId="0">
      <alignment textRotation="90"/>
    </xf>
    <xf numFmtId="0" fontId="108" fillId="93" borderId="0" applyAlignment="0" applyProtection="0">
      <alignment horizontal="right" vertical="center"/>
    </xf>
    <xf numFmtId="187" fontId="73" fillId="0" borderId="0">
      <alignment vertical="center"/>
    </xf>
    <xf numFmtId="327" fontId="21" fillId="0" borderId="0" applyFill="0" applyBorder="0" applyAlignment="0"/>
    <xf numFmtId="0" fontId="19" fillId="0" borderId="0" applyNumberFormat="0" applyFont="0" applyFill="0" applyBorder="0" applyAlignment="0" applyProtection="0"/>
    <xf numFmtId="0"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Font="0" applyFill="0" applyBorder="0" applyAlignment="0" applyProtection="0"/>
    <xf numFmtId="0" fontId="19" fillId="0" borderId="0" applyNumberFormat="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5" fontId="19" fillId="0" borderId="0" applyFont="0" applyFill="0" applyBorder="0" applyAlignment="0" applyProtection="0"/>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38" fontId="19" fillId="0" borderId="0" applyFont="0" applyFill="0" applyBorder="0" applyAlignment="0" applyProtection="0"/>
    <xf numFmtId="185" fontId="19" fillId="0" borderId="0">
      <alignment vertical="top"/>
    </xf>
    <xf numFmtId="185" fontId="217" fillId="14" borderId="0" applyNumberFormat="0" applyProtection="0">
      <alignment horizontal="center" vertical="center"/>
    </xf>
    <xf numFmtId="4" fontId="21" fillId="14" borderId="0" applyProtection="0">
      <alignment horizontal="center" vertical="center"/>
    </xf>
    <xf numFmtId="185" fontId="218" fillId="14" borderId="0" applyNumberFormat="0" applyProtection="0">
      <alignment horizontal="center" vertical="center"/>
    </xf>
    <xf numFmtId="4" fontId="198" fillId="14" borderId="0" applyProtection="0">
      <alignment horizontal="center" vertical="center"/>
    </xf>
    <xf numFmtId="185" fontId="219" fillId="120" borderId="0" applyNumberFormat="0" applyProtection="0">
      <alignment horizontal="center" vertical="center"/>
    </xf>
    <xf numFmtId="4" fontId="211" fillId="120" borderId="0" applyProtection="0">
      <alignment horizontal="center" vertical="center"/>
    </xf>
    <xf numFmtId="185" fontId="216" fillId="14" borderId="0" applyNumberFormat="0" applyProtection="0">
      <alignment horizontal="center" vertical="center"/>
    </xf>
    <xf numFmtId="4" fontId="220" fillId="14" borderId="0" applyProtection="0">
      <alignment horizontal="center" vertical="center"/>
    </xf>
    <xf numFmtId="185" fontId="221" fillId="121" borderId="0" applyNumberFormat="0" applyProtection="0">
      <alignment horizontal="center" vertical="center"/>
    </xf>
    <xf numFmtId="4" fontId="27" fillId="121" borderId="0" applyProtection="0">
      <alignment horizontal="center" vertical="center"/>
    </xf>
    <xf numFmtId="185" fontId="20" fillId="14" borderId="0" applyNumberFormat="0" applyProtection="0">
      <alignment horizontal="center" vertical="center" wrapText="1"/>
    </xf>
    <xf numFmtId="185" fontId="201" fillId="14" borderId="0" applyNumberFormat="0" applyProtection="0">
      <alignment horizontal="center" vertical="center" wrapText="1"/>
    </xf>
    <xf numFmtId="185" fontId="148" fillId="120" borderId="0" applyNumberFormat="0" applyProtection="0">
      <alignment horizontal="center" vertical="center" wrapText="1"/>
    </xf>
    <xf numFmtId="185" fontId="222" fillId="14" borderId="0" applyNumberFormat="0" applyProtection="0">
      <alignment horizontal="center" vertical="center" wrapText="1"/>
    </xf>
    <xf numFmtId="185" fontId="20" fillId="14" borderId="0" applyNumberFormat="0" applyProtection="0">
      <alignment horizontal="center" vertical="center" wrapText="1"/>
    </xf>
    <xf numFmtId="4" fontId="223" fillId="14" borderId="0" applyProtection="0">
      <alignment horizontal="center" vertical="top" wrapText="1"/>
    </xf>
    <xf numFmtId="185" fontId="201" fillId="14" borderId="0" applyNumberFormat="0" applyProtection="0">
      <alignment horizontal="center" vertical="center" wrapText="1"/>
    </xf>
    <xf numFmtId="4" fontId="224" fillId="14" borderId="0" applyProtection="0">
      <alignment horizontal="center" vertical="top" wrapText="1"/>
    </xf>
    <xf numFmtId="185" fontId="148" fillId="120" borderId="0" applyNumberFormat="0" applyProtection="0">
      <alignment horizontal="center" vertical="center" wrapText="1"/>
    </xf>
    <xf numFmtId="4" fontId="225" fillId="120" borderId="0" applyProtection="0">
      <alignment horizontal="center" vertical="top" wrapText="1"/>
    </xf>
    <xf numFmtId="185" fontId="222" fillId="14" borderId="0" applyNumberFormat="0" applyProtection="0">
      <alignment horizontal="center" vertical="center" wrapText="1"/>
    </xf>
    <xf numFmtId="4" fontId="226" fillId="14" borderId="0" applyProtection="0">
      <alignment horizontal="center" vertical="top" wrapText="1"/>
    </xf>
    <xf numFmtId="185" fontId="191" fillId="121" borderId="0" applyNumberFormat="0" applyProtection="0">
      <alignment horizontal="center" vertical="center" wrapText="1"/>
    </xf>
    <xf numFmtId="4" fontId="227" fillId="121" borderId="0" applyProtection="0">
      <alignment horizontal="center" vertical="top" wrapText="1"/>
    </xf>
    <xf numFmtId="185" fontId="20" fillId="113" borderId="0" applyNumberFormat="0" applyProtection="0">
      <alignment horizontal="center" vertical="center" wrapText="1"/>
    </xf>
    <xf numFmtId="4" fontId="223" fillId="113" borderId="0" applyProtection="0">
      <alignment horizontal="center" vertical="top" wrapText="1"/>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7" fontId="216" fillId="14" borderId="0" applyProtection="0">
      <alignment horizontal="center" vertical="center"/>
    </xf>
    <xf numFmtId="185" fontId="228" fillId="0" borderId="0"/>
    <xf numFmtId="185" fontId="229" fillId="85" borderId="0"/>
    <xf numFmtId="185" fontId="230" fillId="0" borderId="0">
      <alignment horizontal="left" vertical="center"/>
    </xf>
    <xf numFmtId="184" fontId="90" fillId="0" borderId="0"/>
    <xf numFmtId="185" fontId="117" fillId="0" borderId="0"/>
    <xf numFmtId="185" fontId="90" fillId="0" borderId="0">
      <alignment horizontal="center"/>
    </xf>
    <xf numFmtId="40" fontId="19" fillId="0" borderId="0" applyBorder="0">
      <alignment horizontal="right"/>
    </xf>
    <xf numFmtId="37" fontId="24" fillId="0" borderId="10" applyNumberFormat="0"/>
    <xf numFmtId="40" fontId="231" fillId="0" borderId="0" applyBorder="0">
      <alignment horizontal="right"/>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23" fillId="89" borderId="11">
      <protection locked="0"/>
    </xf>
    <xf numFmtId="0" fontId="223" fillId="89" borderId="11">
      <protection locked="0"/>
    </xf>
    <xf numFmtId="185" fontId="232" fillId="0" borderId="0" applyBorder="0" applyProtection="0">
      <alignment vertical="center"/>
    </xf>
    <xf numFmtId="185" fontId="232" fillId="0" borderId="12" applyBorder="0" applyProtection="0">
      <alignment horizontal="right" vertical="center"/>
    </xf>
    <xf numFmtId="185" fontId="233" fillId="122" borderId="0" applyBorder="0" applyProtection="0">
      <alignment horizontal="centerContinuous" vertical="center"/>
    </xf>
    <xf numFmtId="185" fontId="233" fillId="121" borderId="12" applyBorder="0" applyProtection="0">
      <alignment horizontal="centerContinuous" vertical="center"/>
    </xf>
    <xf numFmtId="185" fontId="234" fillId="0" borderId="0"/>
    <xf numFmtId="185" fontId="173" fillId="0" borderId="0"/>
    <xf numFmtId="185" fontId="235" fillId="0" borderId="0" applyFill="0" applyBorder="0" applyProtection="0">
      <alignment horizontal="left"/>
    </xf>
    <xf numFmtId="185" fontId="125" fillId="0" borderId="2" applyFill="0" applyBorder="0" applyProtection="0">
      <alignment horizontal="left" vertical="top"/>
    </xf>
    <xf numFmtId="185" fontId="236" fillId="0" borderId="0">
      <alignment horizontal="centerContinuous"/>
    </xf>
    <xf numFmtId="49" fontId="237" fillId="0" borderId="0"/>
    <xf numFmtId="49" fontId="61" fillId="0" borderId="0" applyFont="0" applyFill="0" applyBorder="0" applyAlignment="0" applyProtection="0"/>
    <xf numFmtId="185" fontId="238" fillId="0" borderId="0"/>
    <xf numFmtId="49" fontId="61" fillId="0" borderId="0" applyFont="0" applyFill="0" applyBorder="0" applyAlignment="0" applyProtection="0"/>
    <xf numFmtId="185" fontId="239" fillId="0" borderId="0"/>
    <xf numFmtId="0" fontId="53" fillId="67" borderId="0" applyAlignment="0" applyProtection="0"/>
    <xf numFmtId="0" fontId="48" fillId="67" borderId="0" applyAlignment="0" applyProtection="0">
      <alignment horizontal="left"/>
    </xf>
    <xf numFmtId="0" fontId="48" fillId="67" borderId="0" applyAlignment="0" applyProtection="0">
      <alignment horizontal="left" indent="1"/>
    </xf>
    <xf numFmtId="0" fontId="48" fillId="67" borderId="0" applyAlignment="0" applyProtection="0">
      <alignment horizontal="left" vertical="center" indent="2"/>
    </xf>
    <xf numFmtId="328" fontId="90" fillId="0" borderId="0" applyFont="0" applyFill="0" applyBorder="0" applyAlignment="0" applyProtection="0"/>
    <xf numFmtId="0" fontId="240" fillId="0" borderId="0">
      <alignment horizontal="center"/>
    </xf>
    <xf numFmtId="15" fontId="240" fillId="0" borderId="0">
      <alignment horizontal="center"/>
    </xf>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6" fontId="241" fillId="0" borderId="0" applyNumberFormat="0" applyFill="0" applyBorder="0" applyAlignment="0" applyProtection="0"/>
    <xf numFmtId="0" fontId="19" fillId="0" borderId="0" applyNumberFormat="0" applyFont="0" applyFill="0" applyBorder="0" applyAlignment="0" applyProtection="0"/>
    <xf numFmtId="185" fontId="242" fillId="7" borderId="0">
      <alignment horizontal="right"/>
    </xf>
    <xf numFmtId="168" fontId="187" fillId="0" borderId="0"/>
    <xf numFmtId="185" fontId="243" fillId="0" borderId="0"/>
    <xf numFmtId="329" fontId="244" fillId="0" borderId="0"/>
    <xf numFmtId="189" fontId="19" fillId="0" borderId="10" applyNumberFormat="0" applyFont="0" applyFill="0" applyAlignment="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3" fontId="24" fillId="0" borderId="6" applyFill="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34" fillId="0" borderId="25" applyNumberFormat="0" applyFill="0" applyAlignment="0" applyProtection="0"/>
    <xf numFmtId="0" fontId="34" fillId="0" borderId="25" applyNumberFormat="0" applyFill="0" applyAlignment="0" applyProtection="0"/>
    <xf numFmtId="0" fontId="19" fillId="0" borderId="0" applyNumberFormat="0" applyFont="0" applyFill="0" applyBorder="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19" fillId="0" borderId="0" applyNumberFormat="0" applyFont="0" applyFill="0" applyBorder="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86" fontId="245" fillId="0" borderId="57" applyNumberFormat="0" applyFill="0" applyAlignment="0" applyProtection="0"/>
    <xf numFmtId="186" fontId="245" fillId="0" borderId="57" applyNumberFormat="0" applyFill="0" applyAlignment="0" applyProtection="0"/>
    <xf numFmtId="0" fontId="19" fillId="0" borderId="0" applyNumberFormat="0" applyFont="0" applyFill="0" applyBorder="0" applyAlignment="0" applyProtection="0"/>
    <xf numFmtId="307" fontId="103" fillId="0" borderId="58" applyAlignment="0"/>
    <xf numFmtId="308" fontId="103" fillId="0" borderId="58" applyAlignment="0"/>
    <xf numFmtId="168" fontId="66" fillId="0" borderId="58"/>
    <xf numFmtId="330" fontId="68" fillId="0" borderId="0" applyFont="0" applyFill="0" applyBorder="0" applyAlignment="0" applyProtection="0">
      <alignment horizontal="right"/>
    </xf>
    <xf numFmtId="185" fontId="246" fillId="0" borderId="0">
      <alignment horizontal="fill"/>
    </xf>
    <xf numFmtId="37" fontId="48" fillId="58" borderId="0" applyNumberFormat="0" applyBorder="0" applyAlignment="0" applyProtection="0"/>
    <xf numFmtId="37" fontId="48" fillId="0" borderId="0"/>
    <xf numFmtId="37" fontId="48" fillId="89" borderId="0" applyNumberFormat="0" applyBorder="0" applyAlignment="0" applyProtection="0"/>
    <xf numFmtId="3" fontId="139" fillId="0" borderId="40" applyProtection="0"/>
    <xf numFmtId="4" fontId="66" fillId="0" borderId="0">
      <protection locked="0"/>
    </xf>
    <xf numFmtId="331" fontId="196" fillId="89" borderId="2" applyBorder="0">
      <alignment horizontal="right" vertical="center"/>
      <protection locked="0"/>
    </xf>
    <xf numFmtId="185" fontId="19" fillId="0" borderId="0">
      <alignment vertical="top"/>
    </xf>
    <xf numFmtId="185" fontId="247" fillId="0" borderId="0" applyFont="0" applyFill="0" applyBorder="0" applyAlignment="0" applyProtection="0"/>
    <xf numFmtId="238" fontId="128" fillId="0" borderId="0" applyFont="0" applyFill="0" applyBorder="0" applyAlignment="0" applyProtection="0"/>
    <xf numFmtId="332" fontId="128" fillId="0" borderId="0" applyFont="0" applyFill="0" applyBorder="0" applyAlignment="0" applyProtection="0"/>
    <xf numFmtId="333" fontId="128" fillId="0" borderId="0" applyFont="0" applyFill="0" applyBorder="0" applyAlignment="0" applyProtection="0"/>
    <xf numFmtId="198" fontId="48" fillId="0" borderId="0"/>
    <xf numFmtId="185" fontId="248"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254" fillId="0" borderId="0"/>
    <xf numFmtId="0" fontId="257" fillId="0" borderId="0" applyNumberFormat="0" applyFill="0" applyBorder="0" applyAlignment="0" applyProtection="0"/>
    <xf numFmtId="0" fontId="22" fillId="0" borderId="0"/>
    <xf numFmtId="0" fontId="22" fillId="0" borderId="0"/>
    <xf numFmtId="9" fontId="3" fillId="0" borderId="0" applyFont="0" applyFill="0" applyBorder="0" applyAlignment="0" applyProtection="0"/>
    <xf numFmtId="0" fontId="3" fillId="0" borderId="0"/>
    <xf numFmtId="0" fontId="3" fillId="0" borderId="0"/>
    <xf numFmtId="0" fontId="3" fillId="0" borderId="0"/>
    <xf numFmtId="0" fontId="19" fillId="0" borderId="0"/>
    <xf numFmtId="0" fontId="260" fillId="125" borderId="0" applyNumberFormat="0" applyBorder="0" applyAlignment="0" applyProtection="0"/>
    <xf numFmtId="0" fontId="263" fillId="126" borderId="0" applyNumberFormat="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19" fillId="0" borderId="0" applyFont="0" applyFill="0" applyBorder="0" applyAlignment="0" applyProtection="0"/>
  </cellStyleXfs>
  <cellXfs count="282">
    <xf numFmtId="0" fontId="0" fillId="0" borderId="0" xfId="0"/>
    <xf numFmtId="0" fontId="13" fillId="0" borderId="0" xfId="0" applyFont="1"/>
    <xf numFmtId="0" fontId="13" fillId="12" borderId="0" xfId="0" applyFont="1" applyFill="1"/>
    <xf numFmtId="172" fontId="13" fillId="12" borderId="0" xfId="0" applyNumberFormat="1" applyFont="1" applyFill="1"/>
    <xf numFmtId="0" fontId="17" fillId="12" borderId="0" xfId="0" applyFont="1" applyFill="1"/>
    <xf numFmtId="0" fontId="13" fillId="12" borderId="0" xfId="0" applyFont="1" applyFill="1" applyAlignment="1">
      <alignment horizontal="centerContinuous"/>
    </xf>
    <xf numFmtId="0" fontId="13" fillId="12" borderId="0" xfId="0" applyFont="1" applyFill="1" applyAlignment="1">
      <alignment horizontal="center"/>
    </xf>
    <xf numFmtId="0" fontId="12" fillId="12" borderId="0" xfId="0" applyFont="1" applyFill="1"/>
    <xf numFmtId="0" fontId="12" fillId="0" borderId="0" xfId="0" applyFont="1"/>
    <xf numFmtId="0" fontId="12" fillId="12" borderId="0" xfId="0" applyFont="1" applyFill="1" applyAlignment="1">
      <alignment horizontal="left"/>
    </xf>
    <xf numFmtId="168" fontId="18" fillId="12" borderId="0" xfId="0" applyNumberFormat="1" applyFont="1" applyFill="1"/>
    <xf numFmtId="0" fontId="13" fillId="12" borderId="7" xfId="0" applyFont="1" applyFill="1" applyBorder="1" applyAlignment="1">
      <alignment horizontal="centerContinuous"/>
    </xf>
    <xf numFmtId="0" fontId="13" fillId="12" borderId="8" xfId="0" applyFont="1" applyFill="1" applyBorder="1" applyAlignment="1">
      <alignment horizontal="centerContinuous"/>
    </xf>
    <xf numFmtId="0" fontId="13" fillId="12" borderId="7" xfId="0" applyFont="1" applyFill="1" applyBorder="1"/>
    <xf numFmtId="0" fontId="13" fillId="12" borderId="8" xfId="0" applyFont="1" applyFill="1" applyBorder="1"/>
    <xf numFmtId="0" fontId="13" fillId="12" borderId="7" xfId="0" applyFont="1" applyFill="1" applyBorder="1" applyAlignment="1">
      <alignment horizontal="center"/>
    </xf>
    <xf numFmtId="0" fontId="13" fillId="12" borderId="8" xfId="0" applyFont="1" applyFill="1" applyBorder="1" applyAlignment="1">
      <alignment horizontal="center"/>
    </xf>
    <xf numFmtId="0" fontId="16" fillId="0" borderId="0" xfId="0" applyFont="1"/>
    <xf numFmtId="0" fontId="17" fillId="0" borderId="0" xfId="0" applyFont="1"/>
    <xf numFmtId="0" fontId="18" fillId="12" borderId="0" xfId="0" applyFont="1" applyFill="1"/>
    <xf numFmtId="168" fontId="18" fillId="12" borderId="0" xfId="0" applyNumberFormat="1" applyFont="1" applyFill="1" applyAlignment="1">
      <alignment horizontal="left"/>
    </xf>
    <xf numFmtId="0" fontId="4" fillId="0" borderId="0" xfId="0" applyFont="1"/>
    <xf numFmtId="0" fontId="33" fillId="0" borderId="0" xfId="4" applyFont="1"/>
    <xf numFmtId="0" fontId="33" fillId="11" borderId="0" xfId="4" applyFont="1" applyFill="1"/>
    <xf numFmtId="0" fontId="249" fillId="0" borderId="0" xfId="4" applyFont="1"/>
    <xf numFmtId="0" fontId="249" fillId="11" borderId="0" xfId="4" applyFont="1" applyFill="1"/>
    <xf numFmtId="334" fontId="33" fillId="11" borderId="0" xfId="4" applyNumberFormat="1" applyFont="1" applyFill="1"/>
    <xf numFmtId="0" fontId="13" fillId="11" borderId="0" xfId="4" applyFont="1" applyFill="1"/>
    <xf numFmtId="334" fontId="13" fillId="11" borderId="0" xfId="4" applyNumberFormat="1" applyFont="1" applyFill="1"/>
    <xf numFmtId="0" fontId="250" fillId="11" borderId="0" xfId="4" applyFont="1" applyFill="1"/>
    <xf numFmtId="168" fontId="13" fillId="0" borderId="64" xfId="4" applyNumberFormat="1" applyFont="1" applyBorder="1" applyAlignment="1">
      <alignment vertical="top" wrapText="1"/>
    </xf>
    <xf numFmtId="168" fontId="13" fillId="0" borderId="65" xfId="4" applyNumberFormat="1" applyFont="1" applyBorder="1" applyAlignment="1">
      <alignment vertical="top" wrapText="1"/>
    </xf>
    <xf numFmtId="0" fontId="13" fillId="0" borderId="63" xfId="4" applyFont="1" applyBorder="1"/>
    <xf numFmtId="0" fontId="13" fillId="11" borderId="65" xfId="4" applyFont="1" applyFill="1" applyBorder="1"/>
    <xf numFmtId="0" fontId="13" fillId="11" borderId="67" xfId="4" applyFont="1" applyFill="1" applyBorder="1"/>
    <xf numFmtId="0" fontId="13" fillId="12" borderId="0" xfId="8568" applyFont="1" applyFill="1"/>
    <xf numFmtId="168" fontId="13" fillId="0" borderId="73" xfId="4" applyNumberFormat="1" applyFont="1" applyBorder="1" applyAlignment="1">
      <alignment vertical="top" wrapText="1"/>
    </xf>
    <xf numFmtId="168" fontId="13" fillId="0" borderId="74" xfId="4" applyNumberFormat="1" applyFont="1" applyBorder="1" applyAlignment="1">
      <alignment vertical="top" wrapText="1"/>
    </xf>
    <xf numFmtId="168" fontId="13" fillId="0" borderId="75" xfId="4" applyNumberFormat="1" applyFont="1" applyBorder="1" applyAlignment="1">
      <alignment vertical="top" wrapText="1"/>
    </xf>
    <xf numFmtId="168" fontId="13" fillId="2" borderId="11" xfId="4" applyNumberFormat="1" applyFont="1" applyFill="1" applyBorder="1" applyAlignment="1">
      <alignment vertical="top" wrapText="1"/>
    </xf>
    <xf numFmtId="49" fontId="13" fillId="2" borderId="11" xfId="4" applyNumberFormat="1" applyFont="1" applyFill="1" applyBorder="1" applyAlignment="1">
      <alignment vertical="top" wrapText="1"/>
    </xf>
    <xf numFmtId="168" fontId="13" fillId="2" borderId="11" xfId="1935" applyNumberFormat="1" applyFont="1" applyFill="1" applyBorder="1" applyAlignment="1">
      <alignment vertical="top" wrapText="1"/>
    </xf>
    <xf numFmtId="0" fontId="12" fillId="12" borderId="0" xfId="0" applyFont="1" applyFill="1" applyAlignment="1">
      <alignment horizontal="center"/>
    </xf>
    <xf numFmtId="0" fontId="13" fillId="0" borderId="0" xfId="0" applyFont="1" applyAlignment="1">
      <alignment horizontal="center" vertical="center"/>
    </xf>
    <xf numFmtId="0" fontId="0" fillId="0" borderId="0" xfId="0" applyAlignment="1">
      <alignment horizontal="center" vertical="center"/>
    </xf>
    <xf numFmtId="167" fontId="13" fillId="13" borderId="11" xfId="0" applyNumberFormat="1" applyFont="1" applyFill="1" applyBorder="1"/>
    <xf numFmtId="0" fontId="12" fillId="12" borderId="71" xfId="4" applyFont="1" applyFill="1" applyBorder="1" applyAlignment="1">
      <alignment vertical="top"/>
    </xf>
    <xf numFmtId="0" fontId="12" fillId="12" borderId="4" xfId="4" applyFont="1" applyFill="1" applyBorder="1" applyAlignment="1">
      <alignment vertical="top"/>
    </xf>
    <xf numFmtId="0" fontId="12" fillId="12" borderId="70" xfId="4" applyFont="1" applyFill="1" applyBorder="1" applyAlignment="1">
      <alignment vertical="top" wrapText="1"/>
    </xf>
    <xf numFmtId="0" fontId="12" fillId="12" borderId="67" xfId="4" applyFont="1" applyFill="1" applyBorder="1" applyAlignment="1">
      <alignment vertical="top" wrapText="1"/>
    </xf>
    <xf numFmtId="0" fontId="12" fillId="12" borderId="11" xfId="4" applyFont="1" applyFill="1" applyBorder="1" applyAlignment="1">
      <alignment vertical="top" wrapText="1"/>
    </xf>
    <xf numFmtId="0" fontId="12" fillId="12" borderId="66" xfId="4" applyFont="1" applyFill="1" applyBorder="1" applyAlignment="1">
      <alignment horizontal="left" vertical="top" wrapText="1"/>
    </xf>
    <xf numFmtId="0" fontId="12" fillId="12" borderId="68" xfId="4" applyFont="1" applyFill="1" applyBorder="1" applyAlignment="1">
      <alignment vertical="top" wrapText="1"/>
    </xf>
    <xf numFmtId="0" fontId="12" fillId="12" borderId="69" xfId="4" applyFont="1" applyFill="1" applyBorder="1" applyAlignment="1">
      <alignment vertical="top" wrapText="1"/>
    </xf>
    <xf numFmtId="0" fontId="12" fillId="12" borderId="66" xfId="4" applyFont="1" applyFill="1" applyBorder="1" applyAlignment="1">
      <alignment vertical="top" wrapText="1"/>
    </xf>
    <xf numFmtId="0" fontId="251" fillId="12" borderId="11" xfId="4" applyFont="1" applyFill="1" applyBorder="1" applyAlignment="1">
      <alignment vertical="top" wrapText="1"/>
    </xf>
    <xf numFmtId="0" fontId="33" fillId="12" borderId="0" xfId="4" applyFont="1" applyFill="1" applyAlignment="1">
      <alignment vertical="top" wrapText="1"/>
    </xf>
    <xf numFmtId="0" fontId="33" fillId="12" borderId="0" xfId="4" applyFont="1" applyFill="1" applyAlignment="1">
      <alignment vertical="top"/>
    </xf>
    <xf numFmtId="0" fontId="12" fillId="12" borderId="0" xfId="4" applyFont="1" applyFill="1"/>
    <xf numFmtId="0" fontId="13" fillId="12" borderId="0" xfId="4" applyFont="1" applyFill="1" applyAlignment="1">
      <alignment vertical="top" wrapText="1"/>
    </xf>
    <xf numFmtId="0" fontId="250" fillId="12" borderId="0" xfId="4" applyFont="1" applyFill="1" applyAlignment="1">
      <alignment vertical="top" wrapText="1"/>
    </xf>
    <xf numFmtId="0" fontId="13" fillId="12" borderId="0" xfId="4" applyFont="1" applyFill="1" applyAlignment="1">
      <alignment vertical="top"/>
    </xf>
    <xf numFmtId="0" fontId="13" fillId="0" borderId="81" xfId="0" applyFont="1" applyBorder="1"/>
    <xf numFmtId="0" fontId="13" fillId="0" borderId="5" xfId="0" applyFont="1" applyBorder="1"/>
    <xf numFmtId="0" fontId="13" fillId="0" borderId="5" xfId="0" quotePrefix="1" applyFont="1" applyBorder="1"/>
    <xf numFmtId="0" fontId="13" fillId="0" borderId="82" xfId="0" applyFont="1" applyBorder="1"/>
    <xf numFmtId="0" fontId="13" fillId="0" borderId="83" xfId="0" applyFont="1" applyBorder="1"/>
    <xf numFmtId="0" fontId="13" fillId="0" borderId="0" xfId="0" quotePrefix="1" applyFont="1"/>
    <xf numFmtId="0" fontId="13" fillId="0" borderId="84" xfId="0" applyFont="1" applyBorder="1"/>
    <xf numFmtId="0" fontId="12" fillId="0" borderId="84" xfId="0" applyFont="1" applyBorder="1" applyAlignment="1">
      <alignment horizontal="left" indent="3"/>
    </xf>
    <xf numFmtId="0" fontId="13" fillId="0" borderId="85" xfId="0" applyFont="1" applyBorder="1"/>
    <xf numFmtId="0" fontId="13" fillId="0" borderId="86" xfId="0" applyFont="1" applyBorder="1"/>
    <xf numFmtId="0" fontId="13" fillId="0" borderId="86" xfId="0" quotePrefix="1" applyFont="1" applyBorder="1"/>
    <xf numFmtId="0" fontId="13" fillId="0" borderId="87" xfId="0" applyFont="1" applyBorder="1"/>
    <xf numFmtId="0" fontId="13" fillId="0" borderId="11" xfId="0" applyFont="1" applyBorder="1"/>
    <xf numFmtId="0" fontId="13" fillId="5" borderId="11" xfId="0" applyFont="1" applyFill="1" applyBorder="1"/>
    <xf numFmtId="0" fontId="13" fillId="4" borderId="11" xfId="0" applyFont="1" applyFill="1" applyBorder="1"/>
    <xf numFmtId="0" fontId="13" fillId="123" borderId="11" xfId="0" applyFont="1" applyFill="1" applyBorder="1"/>
    <xf numFmtId="173" fontId="13" fillId="124" borderId="11" xfId="0" applyNumberFormat="1" applyFont="1" applyFill="1" applyBorder="1"/>
    <xf numFmtId="0" fontId="13" fillId="3" borderId="11" xfId="0" applyFont="1" applyFill="1" applyBorder="1"/>
    <xf numFmtId="0" fontId="13" fillId="2" borderId="11" xfId="0" applyFont="1" applyFill="1" applyBorder="1"/>
    <xf numFmtId="3" fontId="13" fillId="0" borderId="86" xfId="0" applyNumberFormat="1" applyFont="1" applyBorder="1"/>
    <xf numFmtId="3" fontId="13" fillId="0" borderId="0" xfId="0" applyNumberFormat="1" applyFont="1"/>
    <xf numFmtId="3" fontId="13" fillId="0" borderId="5" xfId="0" applyNumberFormat="1" applyFont="1" applyBorder="1"/>
    <xf numFmtId="0" fontId="16" fillId="2" borderId="0" xfId="0" applyFont="1" applyFill="1" applyAlignment="1">
      <alignment horizontal="center"/>
    </xf>
    <xf numFmtId="169" fontId="256" fillId="12" borderId="0" xfId="0" applyNumberFormat="1" applyFont="1" applyFill="1" applyAlignment="1">
      <alignment vertical="center"/>
    </xf>
    <xf numFmtId="0" fontId="12" fillId="0" borderId="11" xfId="0" applyFont="1" applyBorder="1" applyAlignment="1">
      <alignment horizontal="centerContinuous"/>
    </xf>
    <xf numFmtId="0" fontId="12" fillId="0" borderId="11" xfId="0" applyFont="1" applyBorder="1" applyAlignment="1">
      <alignment horizontal="center"/>
    </xf>
    <xf numFmtId="0" fontId="257" fillId="0" borderId="0" xfId="48782" applyFill="1" applyBorder="1" applyAlignment="1" applyProtection="1">
      <alignment vertical="center" wrapText="1"/>
    </xf>
    <xf numFmtId="0" fontId="12" fillId="0" borderId="11" xfId="0" applyFont="1" applyBorder="1" applyAlignment="1">
      <alignment horizontal="centerContinuous" wrapText="1"/>
    </xf>
    <xf numFmtId="168" fontId="13" fillId="0" borderId="77" xfId="4" applyNumberFormat="1" applyFont="1" applyBorder="1" applyAlignment="1">
      <alignment vertical="top" wrapText="1"/>
    </xf>
    <xf numFmtId="0" fontId="13" fillId="0" borderId="64" xfId="4" applyFont="1" applyBorder="1" applyAlignment="1">
      <alignment wrapText="1"/>
    </xf>
    <xf numFmtId="1" fontId="13" fillId="0" borderId="65" xfId="4" applyNumberFormat="1" applyFont="1" applyBorder="1" applyAlignment="1">
      <alignment vertical="top" wrapText="1"/>
    </xf>
    <xf numFmtId="168" fontId="13" fillId="0" borderId="77" xfId="1935" applyNumberFormat="1" applyFont="1" applyFill="1" applyBorder="1" applyAlignment="1">
      <alignment vertical="top"/>
    </xf>
    <xf numFmtId="1" fontId="13" fillId="0" borderId="77" xfId="4" applyNumberFormat="1" applyFont="1" applyBorder="1" applyAlignment="1">
      <alignment vertical="top" wrapText="1"/>
    </xf>
    <xf numFmtId="0" fontId="12" fillId="0" borderId="11" xfId="0" applyFont="1" applyBorder="1" applyAlignment="1">
      <alignment horizontal="center" wrapText="1"/>
    </xf>
    <xf numFmtId="1" fontId="18" fillId="12" borderId="0" xfId="0" applyNumberFormat="1" applyFont="1" applyFill="1" applyAlignment="1">
      <alignment horizontal="left"/>
    </xf>
    <xf numFmtId="0" fontId="13" fillId="0" borderId="0" xfId="0" applyFont="1" applyAlignment="1">
      <alignment horizontal="left"/>
    </xf>
    <xf numFmtId="165" fontId="17" fillId="6" borderId="11" xfId="0" applyNumberFormat="1" applyFont="1" applyFill="1" applyBorder="1"/>
    <xf numFmtId="165" fontId="13" fillId="13" borderId="11" xfId="0" applyNumberFormat="1" applyFont="1" applyFill="1" applyBorder="1"/>
    <xf numFmtId="0" fontId="12" fillId="0" borderId="84" xfId="48787" applyFont="1" applyBorder="1" applyAlignment="1">
      <alignment horizontal="left" indent="3"/>
    </xf>
    <xf numFmtId="0" fontId="13" fillId="0" borderId="0" xfId="48787" applyFont="1"/>
    <xf numFmtId="0" fontId="0" fillId="0" borderId="0" xfId="2967" applyFont="1" applyAlignment="1">
      <alignment horizontal="right"/>
    </xf>
    <xf numFmtId="0" fontId="16" fillId="0" borderId="0" xfId="2967" applyFont="1" applyAlignment="1">
      <alignment horizontal="center"/>
    </xf>
    <xf numFmtId="168" fontId="13" fillId="0" borderId="77" xfId="1935" applyNumberFormat="1" applyFont="1" applyFill="1" applyBorder="1" applyAlignment="1">
      <alignment vertical="top" wrapText="1"/>
    </xf>
    <xf numFmtId="168" fontId="13" fillId="2" borderId="77" xfId="4" applyNumberFormat="1" applyFont="1" applyFill="1" applyBorder="1" applyAlignment="1">
      <alignment vertical="top" wrapText="1"/>
    </xf>
    <xf numFmtId="168" fontId="13" fillId="2" borderId="77" xfId="1935" applyNumberFormat="1" applyFont="1" applyFill="1" applyBorder="1" applyAlignment="1">
      <alignment vertical="top" wrapText="1"/>
    </xf>
    <xf numFmtId="0" fontId="12" fillId="12" borderId="79" xfId="4" applyFont="1" applyFill="1" applyBorder="1" applyAlignment="1">
      <alignment vertical="top" wrapText="1"/>
    </xf>
    <xf numFmtId="0" fontId="12" fillId="12" borderId="80" xfId="4" applyFont="1" applyFill="1" applyBorder="1" applyAlignment="1">
      <alignment vertical="top" wrapText="1"/>
    </xf>
    <xf numFmtId="172" fontId="13" fillId="12" borderId="0" xfId="0" applyNumberFormat="1" applyFont="1" applyFill="1" applyAlignment="1">
      <alignment horizontal="centerContinuous"/>
    </xf>
    <xf numFmtId="172" fontId="13" fillId="12" borderId="0" xfId="0" applyNumberFormat="1" applyFont="1" applyFill="1" applyAlignment="1">
      <alignment horizontal="center"/>
    </xf>
    <xf numFmtId="0" fontId="12" fillId="12" borderId="6" xfId="4" applyFont="1" applyFill="1" applyBorder="1" applyAlignment="1">
      <alignment vertical="top" wrapText="1"/>
    </xf>
    <xf numFmtId="0" fontId="251" fillId="12" borderId="80" xfId="4" applyFont="1" applyFill="1" applyBorder="1" applyAlignment="1">
      <alignment vertical="top" wrapText="1"/>
    </xf>
    <xf numFmtId="1" fontId="13" fillId="0" borderId="78" xfId="4" applyNumberFormat="1" applyFont="1" applyBorder="1" applyAlignment="1">
      <alignment vertical="top" wrapText="1"/>
    </xf>
    <xf numFmtId="168" fontId="13" fillId="2" borderId="79" xfId="4" applyNumberFormat="1" applyFont="1" applyFill="1" applyBorder="1" applyAlignment="1">
      <alignment vertical="top" wrapText="1"/>
    </xf>
    <xf numFmtId="168" fontId="13" fillId="2" borderId="59" xfId="4" applyNumberFormat="1" applyFont="1" applyFill="1" applyBorder="1" applyAlignment="1">
      <alignment vertical="top" wrapText="1"/>
    </xf>
    <xf numFmtId="168" fontId="13" fillId="0" borderId="89" xfId="4" applyNumberFormat="1" applyFont="1" applyBorder="1" applyAlignment="1">
      <alignment vertical="top" wrapText="1"/>
    </xf>
    <xf numFmtId="0" fontId="12" fillId="12" borderId="76" xfId="4" applyFont="1" applyFill="1" applyBorder="1" applyAlignment="1">
      <alignment vertical="top" wrapText="1"/>
    </xf>
    <xf numFmtId="0" fontId="12" fillId="0" borderId="60" xfId="4" applyFont="1" applyBorder="1" applyAlignment="1">
      <alignment vertical="center" wrapText="1"/>
    </xf>
    <xf numFmtId="0" fontId="2" fillId="0" borderId="0" xfId="0" applyFont="1"/>
    <xf numFmtId="0" fontId="2" fillId="12" borderId="0" xfId="0" applyFont="1" applyFill="1"/>
    <xf numFmtId="0" fontId="16" fillId="12" borderId="11" xfId="0" applyFont="1" applyFill="1" applyBorder="1" applyAlignment="1">
      <alignment horizontal="center" wrapText="1"/>
    </xf>
    <xf numFmtId="0" fontId="12" fillId="12" borderId="87" xfId="0" applyFont="1" applyFill="1" applyBorder="1" applyAlignment="1">
      <alignment horizontal="left"/>
    </xf>
    <xf numFmtId="0" fontId="16" fillId="12" borderId="66" xfId="0" applyFont="1" applyFill="1" applyBorder="1" applyAlignment="1">
      <alignment horizontal="center" wrapText="1"/>
    </xf>
    <xf numFmtId="0" fontId="33" fillId="12" borderId="0" xfId="4" applyFont="1" applyFill="1"/>
    <xf numFmtId="0" fontId="0" fillId="12" borderId="0" xfId="0" applyFill="1"/>
    <xf numFmtId="2" fontId="13" fillId="2" borderId="11" xfId="4" applyNumberFormat="1" applyFont="1" applyFill="1" applyBorder="1" applyAlignment="1">
      <alignment vertical="top" wrapText="1"/>
    </xf>
    <xf numFmtId="2" fontId="13" fillId="2" borderId="80" xfId="4" applyNumberFormat="1" applyFont="1" applyFill="1" applyBorder="1" applyAlignment="1">
      <alignment vertical="top" wrapText="1"/>
    </xf>
    <xf numFmtId="2" fontId="13" fillId="2" borderId="68" xfId="4" applyNumberFormat="1" applyFont="1" applyFill="1" applyBorder="1" applyAlignment="1">
      <alignment vertical="top" wrapText="1"/>
    </xf>
    <xf numFmtId="2" fontId="13" fillId="2" borderId="66" xfId="4" applyNumberFormat="1" applyFont="1" applyFill="1" applyBorder="1" applyAlignment="1">
      <alignment vertical="top" wrapText="1"/>
    </xf>
    <xf numFmtId="2" fontId="13" fillId="2" borderId="67" xfId="4" applyNumberFormat="1" applyFont="1" applyFill="1" applyBorder="1" applyAlignment="1">
      <alignment vertical="top" wrapText="1"/>
    </xf>
    <xf numFmtId="2" fontId="13" fillId="2" borderId="79" xfId="1935" applyNumberFormat="1" applyFont="1" applyFill="1" applyBorder="1" applyAlignment="1">
      <alignment vertical="top"/>
    </xf>
    <xf numFmtId="2" fontId="13" fillId="2" borderId="76" xfId="4" applyNumberFormat="1" applyFont="1" applyFill="1" applyBorder="1" applyAlignment="1">
      <alignment vertical="top" wrapText="1"/>
    </xf>
    <xf numFmtId="2" fontId="13" fillId="2" borderId="62" xfId="4" applyNumberFormat="1" applyFont="1" applyFill="1" applyBorder="1" applyAlignment="1">
      <alignment vertical="top" wrapText="1"/>
    </xf>
    <xf numFmtId="2" fontId="13" fillId="2" borderId="79" xfId="4" applyNumberFormat="1" applyFont="1" applyFill="1" applyBorder="1" applyAlignment="1">
      <alignment vertical="top" wrapText="1"/>
    </xf>
    <xf numFmtId="2" fontId="13" fillId="2" borderId="11" xfId="1935" applyNumberFormat="1" applyFont="1" applyFill="1" applyBorder="1" applyAlignment="1">
      <alignment vertical="top" wrapText="1"/>
    </xf>
    <xf numFmtId="2" fontId="13" fillId="2" borderId="65" xfId="4" applyNumberFormat="1" applyFont="1" applyFill="1" applyBorder="1" applyAlignment="1">
      <alignment vertical="top" wrapText="1"/>
    </xf>
    <xf numFmtId="2" fontId="13" fillId="2" borderId="77" xfId="4" applyNumberFormat="1" applyFont="1" applyFill="1" applyBorder="1" applyAlignment="1">
      <alignment vertical="top" wrapText="1"/>
    </xf>
    <xf numFmtId="2" fontId="13" fillId="2" borderId="64" xfId="4" applyNumberFormat="1" applyFont="1" applyFill="1" applyBorder="1" applyAlignment="1">
      <alignment vertical="top" wrapText="1"/>
    </xf>
    <xf numFmtId="2" fontId="13" fillId="2" borderId="77" xfId="1935" applyNumberFormat="1" applyFont="1" applyFill="1" applyBorder="1" applyAlignment="1">
      <alignment vertical="top" wrapText="1"/>
    </xf>
    <xf numFmtId="165" fontId="12" fillId="3" borderId="60" xfId="48789" applyNumberFormat="1" applyFont="1" applyFill="1" applyBorder="1"/>
    <xf numFmtId="165" fontId="12" fillId="3" borderId="61" xfId="48789" applyNumberFormat="1" applyFont="1" applyFill="1" applyBorder="1"/>
    <xf numFmtId="165" fontId="12" fillId="3" borderId="72" xfId="48789" applyNumberFormat="1" applyFont="1" applyFill="1" applyBorder="1"/>
    <xf numFmtId="165" fontId="12" fillId="3" borderId="36" xfId="48789" applyNumberFormat="1" applyFont="1" applyFill="1" applyBorder="1"/>
    <xf numFmtId="165" fontId="12" fillId="3" borderId="11" xfId="0" applyNumberFormat="1" applyFont="1" applyFill="1" applyBorder="1"/>
    <xf numFmtId="0" fontId="16" fillId="12" borderId="84" xfId="0" applyFont="1" applyFill="1" applyBorder="1" applyAlignment="1">
      <alignment vertical="center"/>
    </xf>
    <xf numFmtId="168" fontId="16" fillId="0" borderId="0" xfId="2967" applyNumberFormat="1" applyFont="1" applyAlignment="1">
      <alignment horizontal="center"/>
    </xf>
    <xf numFmtId="167" fontId="1" fillId="7" borderId="11" xfId="0" applyNumberFormat="1" applyFont="1" applyFill="1" applyBorder="1" applyAlignment="1">
      <alignment horizontal="center"/>
    </xf>
    <xf numFmtId="0" fontId="0" fillId="0" borderId="0" xfId="0" applyAlignment="1">
      <alignment wrapText="1"/>
    </xf>
    <xf numFmtId="0" fontId="0" fillId="0" borderId="0" xfId="0" applyAlignment="1">
      <alignment horizontal="center"/>
    </xf>
    <xf numFmtId="0" fontId="265" fillId="127" borderId="95" xfId="0" applyFont="1" applyFill="1" applyBorder="1" applyAlignment="1">
      <alignment vertical="center" wrapText="1"/>
    </xf>
    <xf numFmtId="1" fontId="265" fillId="127" borderId="96" xfId="0" applyNumberFormat="1" applyFont="1" applyFill="1" applyBorder="1" applyAlignment="1">
      <alignment horizontal="center" vertical="center"/>
    </xf>
    <xf numFmtId="1" fontId="265" fillId="127" borderId="97" xfId="0" applyNumberFormat="1" applyFont="1" applyFill="1" applyBorder="1" applyAlignment="1">
      <alignment horizontal="center" vertical="center"/>
    </xf>
    <xf numFmtId="0" fontId="265" fillId="127" borderId="98" xfId="0" applyFont="1" applyFill="1" applyBorder="1" applyAlignment="1">
      <alignment vertical="center" wrapText="1"/>
    </xf>
    <xf numFmtId="10" fontId="266" fillId="11" borderId="3" xfId="0" applyNumberFormat="1" applyFont="1" applyFill="1" applyBorder="1" applyAlignment="1">
      <alignment horizontal="center" vertical="center"/>
    </xf>
    <xf numFmtId="0" fontId="259" fillId="11" borderId="93" xfId="0" applyFont="1" applyFill="1" applyBorder="1" applyAlignment="1">
      <alignment horizontal="left" vertical="center"/>
    </xf>
    <xf numFmtId="0" fontId="261" fillId="0" borderId="91" xfId="0" applyFont="1" applyBorder="1" applyAlignment="1">
      <alignment horizontal="center" vertical="center" wrapText="1"/>
    </xf>
    <xf numFmtId="0" fontId="261" fillId="0" borderId="91" xfId="0" applyFont="1" applyBorder="1" applyAlignment="1">
      <alignment horizontal="left" vertical="center" wrapText="1"/>
    </xf>
    <xf numFmtId="0" fontId="259" fillId="11" borderId="94" xfId="0" applyFont="1" applyFill="1" applyBorder="1" applyAlignment="1">
      <alignment horizontal="left" vertical="center"/>
    </xf>
    <xf numFmtId="0" fontId="259" fillId="11" borderId="93" xfId="0" applyFont="1" applyFill="1" applyBorder="1" applyAlignment="1">
      <alignment horizontal="center" vertical="center"/>
    </xf>
    <xf numFmtId="334" fontId="259" fillId="11" borderId="93" xfId="0" applyNumberFormat="1" applyFont="1" applyFill="1" applyBorder="1" applyAlignment="1">
      <alignment horizontal="left" vertical="center" wrapText="1"/>
    </xf>
    <xf numFmtId="334" fontId="259" fillId="11" borderId="94" xfId="0" applyNumberFormat="1" applyFont="1" applyFill="1" applyBorder="1" applyAlignment="1">
      <alignment horizontal="left" vertical="center" wrapText="1"/>
    </xf>
    <xf numFmtId="334" fontId="259" fillId="0" borderId="94" xfId="0" applyNumberFormat="1" applyFont="1" applyBorder="1" applyAlignment="1">
      <alignment horizontal="left" vertical="center" wrapText="1"/>
    </xf>
    <xf numFmtId="334" fontId="259" fillId="0" borderId="93" xfId="0" applyNumberFormat="1" applyFont="1" applyBorder="1" applyAlignment="1">
      <alignment horizontal="left" vertical="center" wrapText="1"/>
    </xf>
    <xf numFmtId="0" fontId="259" fillId="11" borderId="94" xfId="0" applyFont="1" applyFill="1" applyBorder="1" applyAlignment="1">
      <alignment vertical="center"/>
    </xf>
    <xf numFmtId="0" fontId="259" fillId="11" borderId="93" xfId="0" applyFont="1" applyFill="1" applyBorder="1" applyAlignment="1">
      <alignment vertical="center"/>
    </xf>
    <xf numFmtId="0" fontId="259" fillId="11" borderId="92" xfId="0" applyFont="1" applyFill="1" applyBorder="1" applyAlignment="1">
      <alignment vertical="center"/>
    </xf>
    <xf numFmtId="0" fontId="259" fillId="11" borderId="92" xfId="0" applyFont="1" applyFill="1" applyBorder="1" applyAlignment="1">
      <alignment horizontal="left" vertical="center"/>
    </xf>
    <xf numFmtId="175" fontId="0" fillId="0" borderId="0" xfId="48792" applyNumberFormat="1" applyFont="1" applyAlignment="1">
      <alignment wrapText="1"/>
    </xf>
    <xf numFmtId="175" fontId="0" fillId="0" borderId="0" xfId="48792" applyNumberFormat="1" applyFont="1"/>
    <xf numFmtId="0" fontId="259" fillId="11" borderId="94" xfId="0" applyFont="1" applyFill="1" applyBorder="1" applyAlignment="1">
      <alignment horizontal="center" vertical="center"/>
    </xf>
    <xf numFmtId="9" fontId="0" fillId="0" borderId="0" xfId="19794" applyFont="1"/>
    <xf numFmtId="0" fontId="259" fillId="128" borderId="93" xfId="0" applyFont="1" applyFill="1" applyBorder="1" applyAlignment="1">
      <alignment horizontal="center" vertical="center"/>
    </xf>
    <xf numFmtId="0" fontId="259" fillId="11" borderId="93" xfId="0" applyFont="1" applyFill="1" applyBorder="1" applyAlignment="1">
      <alignment horizontal="center"/>
    </xf>
    <xf numFmtId="334" fontId="259" fillId="11" borderId="93" xfId="0" applyNumberFormat="1" applyFont="1" applyFill="1" applyBorder="1" applyAlignment="1">
      <alignment horizontal="left" wrapText="1"/>
    </xf>
    <xf numFmtId="334" fontId="259" fillId="11" borderId="94" xfId="0" applyNumberFormat="1" applyFont="1" applyFill="1" applyBorder="1" applyAlignment="1">
      <alignment horizontal="left" wrapText="1"/>
    </xf>
    <xf numFmtId="0" fontId="264" fillId="0" borderId="0" xfId="0" applyFont="1"/>
    <xf numFmtId="0" fontId="0" fillId="0" borderId="99" xfId="0" applyBorder="1"/>
    <xf numFmtId="10" fontId="266" fillId="129" borderId="0" xfId="0" applyNumberFormat="1" applyFont="1" applyFill="1" applyAlignment="1">
      <alignment horizontal="center" vertical="center"/>
    </xf>
    <xf numFmtId="14" fontId="1" fillId="7" borderId="11" xfId="0" applyNumberFormat="1" applyFont="1" applyFill="1" applyBorder="1" applyAlignment="1">
      <alignment horizontal="center"/>
    </xf>
    <xf numFmtId="0" fontId="1" fillId="7" borderId="11" xfId="0" applyFont="1" applyFill="1" applyBorder="1" applyAlignment="1">
      <alignment horizontal="left" wrapText="1"/>
    </xf>
    <xf numFmtId="169" fontId="1" fillId="12" borderId="0" xfId="0" applyNumberFormat="1" applyFont="1" applyFill="1" applyAlignment="1">
      <alignment vertical="center"/>
    </xf>
    <xf numFmtId="0" fontId="1" fillId="12" borderId="0" xfId="0" applyFont="1" applyFill="1" applyAlignment="1">
      <alignment vertical="center"/>
    </xf>
    <xf numFmtId="335" fontId="1" fillId="12" borderId="0" xfId="0" applyNumberFormat="1" applyFont="1" applyFill="1" applyAlignment="1">
      <alignment vertical="center"/>
    </xf>
    <xf numFmtId="0" fontId="1" fillId="0" borderId="0" xfId="2967" applyFont="1"/>
    <xf numFmtId="0" fontId="1" fillId="0" borderId="84" xfId="2967" applyFont="1" applyBorder="1"/>
    <xf numFmtId="0" fontId="1" fillId="0" borderId="0" xfId="0" applyFont="1"/>
    <xf numFmtId="0" fontId="1" fillId="0" borderId="84" xfId="0" applyFont="1" applyBorder="1"/>
    <xf numFmtId="0" fontId="1" fillId="0" borderId="0" xfId="0" applyFont="1" applyAlignment="1">
      <alignment horizontal="right"/>
    </xf>
    <xf numFmtId="0" fontId="1" fillId="0" borderId="0" xfId="0" applyFont="1" applyAlignment="1">
      <alignment horizontal="center"/>
    </xf>
    <xf numFmtId="0" fontId="1" fillId="0" borderId="82" xfId="0" applyFont="1" applyBorder="1"/>
    <xf numFmtId="0" fontId="1" fillId="0" borderId="5" xfId="0" applyFont="1" applyBorder="1"/>
    <xf numFmtId="167" fontId="1" fillId="7" borderId="11" xfId="0" applyNumberFormat="1" applyFont="1" applyFill="1" applyBorder="1" applyAlignment="1">
      <alignment horizontal="center" wrapText="1"/>
    </xf>
    <xf numFmtId="0" fontId="1" fillId="12" borderId="0" xfId="0" applyFont="1" applyFill="1"/>
    <xf numFmtId="0" fontId="1" fillId="12" borderId="86" xfId="0" applyFont="1" applyFill="1" applyBorder="1"/>
    <xf numFmtId="0" fontId="1" fillId="12" borderId="84" xfId="0" applyFont="1" applyFill="1" applyBorder="1" applyAlignment="1">
      <alignment wrapText="1"/>
    </xf>
    <xf numFmtId="0" fontId="1" fillId="12" borderId="0" xfId="0" applyFont="1" applyFill="1" applyAlignment="1">
      <alignment wrapText="1"/>
    </xf>
    <xf numFmtId="0" fontId="1" fillId="12" borderId="11" xfId="0" applyFont="1" applyFill="1" applyBorder="1" applyAlignment="1">
      <alignment horizontal="center" wrapText="1"/>
    </xf>
    <xf numFmtId="0" fontId="1" fillId="2" borderId="67" xfId="0" applyFont="1" applyFill="1" applyBorder="1"/>
    <xf numFmtId="0" fontId="1" fillId="2" borderId="11" xfId="0" applyFont="1" applyFill="1" applyBorder="1"/>
    <xf numFmtId="165" fontId="1" fillId="3" borderId="11" xfId="0" applyNumberFormat="1" applyFont="1" applyFill="1" applyBorder="1"/>
    <xf numFmtId="165" fontId="1" fillId="3" borderId="66" xfId="0" applyNumberFormat="1" applyFont="1" applyFill="1" applyBorder="1"/>
    <xf numFmtId="165" fontId="1" fillId="3" borderId="74" xfId="0" applyNumberFormat="1" applyFont="1" applyFill="1" applyBorder="1"/>
    <xf numFmtId="165" fontId="1" fillId="3" borderId="73" xfId="0" applyNumberFormat="1" applyFont="1" applyFill="1" applyBorder="1"/>
    <xf numFmtId="165" fontId="1" fillId="7" borderId="11" xfId="0" applyNumberFormat="1" applyFont="1" applyFill="1" applyBorder="1" applyAlignment="1">
      <alignment horizontal="center"/>
    </xf>
    <xf numFmtId="0" fontId="1" fillId="5" borderId="80" xfId="0" applyFont="1" applyFill="1" applyBorder="1"/>
    <xf numFmtId="0" fontId="1" fillId="5" borderId="79" xfId="0" applyFont="1" applyFill="1" applyBorder="1"/>
    <xf numFmtId="0" fontId="1" fillId="0" borderId="67" xfId="8568" applyFont="1" applyBorder="1" applyAlignment="1">
      <alignment vertical="center"/>
    </xf>
    <xf numFmtId="165" fontId="1" fillId="7" borderId="79" xfId="48789" applyNumberFormat="1" applyFont="1" applyFill="1" applyBorder="1" applyAlignment="1">
      <alignment horizontal="right"/>
    </xf>
    <xf numFmtId="0" fontId="1" fillId="0" borderId="67" xfId="8568" applyFont="1" applyBorder="1"/>
    <xf numFmtId="0" fontId="1" fillId="5" borderId="88" xfId="0" applyFont="1" applyFill="1" applyBorder="1"/>
    <xf numFmtId="173" fontId="1" fillId="0" borderId="0" xfId="0" applyNumberFormat="1" applyFont="1"/>
    <xf numFmtId="0" fontId="1" fillId="5" borderId="100" xfId="0" applyFont="1" applyFill="1" applyBorder="1"/>
    <xf numFmtId="0" fontId="1" fillId="5" borderId="101" xfId="0" applyFont="1" applyFill="1" applyBorder="1"/>
    <xf numFmtId="0" fontId="1" fillId="5" borderId="102" xfId="0" applyFont="1" applyFill="1" applyBorder="1"/>
    <xf numFmtId="0" fontId="12" fillId="12" borderId="102" xfId="4" applyFont="1" applyFill="1" applyBorder="1" applyAlignment="1">
      <alignment vertical="top" wrapText="1"/>
    </xf>
    <xf numFmtId="0" fontId="12" fillId="12" borderId="103" xfId="4" applyFont="1" applyFill="1" applyBorder="1" applyAlignment="1">
      <alignment vertical="top" wrapText="1"/>
    </xf>
    <xf numFmtId="168" fontId="13" fillId="2" borderId="103" xfId="4" applyNumberFormat="1" applyFont="1" applyFill="1" applyBorder="1" applyAlignment="1">
      <alignment vertical="top" wrapText="1"/>
    </xf>
    <xf numFmtId="2" fontId="13" fillId="2" borderId="103" xfId="4" applyNumberFormat="1" applyFont="1" applyFill="1" applyBorder="1" applyAlignment="1">
      <alignment vertical="top" wrapText="1"/>
    </xf>
    <xf numFmtId="2" fontId="13" fillId="2" borderId="100" xfId="4" applyNumberFormat="1" applyFont="1" applyFill="1" applyBorder="1" applyAlignment="1">
      <alignment vertical="top" wrapText="1"/>
    </xf>
    <xf numFmtId="2" fontId="13" fillId="2" borderId="102" xfId="1935" applyNumberFormat="1" applyFont="1" applyFill="1" applyBorder="1" applyAlignment="1">
      <alignment vertical="top"/>
    </xf>
    <xf numFmtId="0" fontId="265" fillId="127" borderId="104" xfId="0" applyFont="1" applyFill="1" applyBorder="1" applyAlignment="1">
      <alignment vertical="center" wrapText="1"/>
    </xf>
    <xf numFmtId="10" fontId="266" fillId="129" borderId="101" xfId="0" applyNumberFormat="1" applyFont="1" applyFill="1" applyBorder="1" applyAlignment="1">
      <alignment horizontal="center" vertical="center"/>
    </xf>
    <xf numFmtId="10" fontId="266" fillId="11" borderId="102" xfId="0" applyNumberFormat="1" applyFont="1" applyFill="1" applyBorder="1" applyAlignment="1">
      <alignment horizontal="center" vertical="center"/>
    </xf>
    <xf numFmtId="2" fontId="1" fillId="2" borderId="11" xfId="0" applyNumberFormat="1" applyFont="1" applyFill="1" applyBorder="1"/>
    <xf numFmtId="0" fontId="1" fillId="2" borderId="79" xfId="0" applyFont="1" applyFill="1" applyBorder="1"/>
    <xf numFmtId="0" fontId="1" fillId="2" borderId="68" xfId="0" applyFont="1" applyFill="1" applyBorder="1"/>
    <xf numFmtId="0" fontId="1" fillId="2" borderId="105" xfId="0" applyFont="1" applyFill="1" applyBorder="1"/>
    <xf numFmtId="165" fontId="1" fillId="2" borderId="11" xfId="0" applyNumberFormat="1" applyFont="1" applyFill="1" applyBorder="1" applyAlignment="1">
      <alignment horizontal="center"/>
    </xf>
    <xf numFmtId="0" fontId="268" fillId="0" borderId="0" xfId="0" applyFont="1"/>
    <xf numFmtId="338" fontId="268" fillId="0" borderId="0" xfId="0" applyNumberFormat="1" applyFont="1"/>
    <xf numFmtId="0" fontId="268" fillId="0" borderId="0" xfId="0" applyFont="1" applyAlignment="1">
      <alignment wrapText="1"/>
    </xf>
    <xf numFmtId="165" fontId="268" fillId="13" borderId="11" xfId="0" applyNumberFormat="1" applyFont="1" applyFill="1" applyBorder="1"/>
    <xf numFmtId="165" fontId="255" fillId="6" borderId="11" xfId="0" applyNumberFormat="1" applyFont="1" applyFill="1" applyBorder="1"/>
    <xf numFmtId="0" fontId="262" fillId="0" borderId="0" xfId="0" applyFont="1"/>
    <xf numFmtId="165" fontId="268" fillId="2" borderId="11" xfId="0" applyNumberFormat="1" applyFont="1" applyFill="1" applyBorder="1" applyAlignment="1">
      <alignment horizontal="center"/>
    </xf>
    <xf numFmtId="165" fontId="268" fillId="7" borderId="11" xfId="0" applyNumberFormat="1" applyFont="1" applyFill="1" applyBorder="1" applyAlignment="1">
      <alignment horizontal="center"/>
    </xf>
    <xf numFmtId="0" fontId="267" fillId="0" borderId="0" xfId="0" applyFont="1"/>
    <xf numFmtId="167" fontId="268" fillId="7" borderId="11" xfId="0" applyNumberFormat="1" applyFont="1" applyFill="1" applyBorder="1" applyAlignment="1">
      <alignment horizontal="center"/>
    </xf>
    <xf numFmtId="0" fontId="268" fillId="0" borderId="0" xfId="0" applyFont="1" applyAlignment="1">
      <alignment horizontal="center" vertical="center"/>
    </xf>
    <xf numFmtId="1" fontId="13" fillId="2" borderId="68" xfId="4" applyNumberFormat="1" applyFont="1" applyFill="1" applyBorder="1" applyAlignment="1">
      <alignment vertical="top" wrapText="1"/>
    </xf>
    <xf numFmtId="168" fontId="13" fillId="2" borderId="102" xfId="48794" applyNumberFormat="1" applyFont="1" applyFill="1" applyBorder="1" applyAlignment="1">
      <alignment vertical="top"/>
    </xf>
    <xf numFmtId="168" fontId="13" fillId="2" borderId="100" xfId="4" applyNumberFormat="1" applyFont="1" applyFill="1" applyBorder="1" applyAlignment="1">
      <alignment vertical="top" wrapText="1"/>
    </xf>
    <xf numFmtId="168" fontId="13" fillId="2" borderId="66" xfId="4" applyNumberFormat="1" applyFont="1" applyFill="1" applyBorder="1" applyAlignment="1">
      <alignment vertical="top" wrapText="1"/>
    </xf>
    <xf numFmtId="1" fontId="13" fillId="2" borderId="79" xfId="4" applyNumberFormat="1" applyFont="1" applyFill="1" applyBorder="1" applyAlignment="1">
      <alignment vertical="top" wrapText="1"/>
    </xf>
    <xf numFmtId="1" fontId="13" fillId="2" borderId="11" xfId="4" applyNumberFormat="1" applyFont="1" applyFill="1" applyBorder="1" applyAlignment="1">
      <alignment vertical="top" wrapText="1"/>
    </xf>
    <xf numFmtId="168" fontId="13" fillId="2" borderId="67" xfId="4" applyNumberFormat="1" applyFont="1" applyFill="1" applyBorder="1" applyAlignment="1">
      <alignment vertical="top" wrapText="1"/>
    </xf>
    <xf numFmtId="168" fontId="13" fillId="2" borderId="11" xfId="48794" applyNumberFormat="1" applyFont="1" applyFill="1" applyBorder="1" applyAlignment="1">
      <alignment vertical="top" wrapText="1"/>
    </xf>
    <xf numFmtId="168" fontId="13" fillId="2" borderId="106" xfId="4" applyNumberFormat="1" applyFont="1" applyFill="1" applyBorder="1" applyAlignment="1">
      <alignment vertical="top" wrapText="1"/>
    </xf>
    <xf numFmtId="173" fontId="1" fillId="7" borderId="79" xfId="48789" applyNumberFormat="1" applyFont="1" applyFill="1" applyBorder="1" applyAlignment="1">
      <alignment horizontal="left" vertical="center" wrapText="1"/>
    </xf>
    <xf numFmtId="168" fontId="13" fillId="2" borderId="103" xfId="4" applyNumberFormat="1" applyFont="1" applyFill="1" applyBorder="1" applyAlignment="1">
      <alignment horizontal="left" vertical="center" wrapText="1"/>
    </xf>
    <xf numFmtId="168" fontId="13" fillId="2" borderId="80" xfId="4" applyNumberFormat="1" applyFont="1" applyFill="1" applyBorder="1" applyAlignment="1">
      <alignment vertical="top" wrapText="1"/>
    </xf>
    <xf numFmtId="1" fontId="13" fillId="2" borderId="67" xfId="4" applyNumberFormat="1" applyFont="1" applyFill="1" applyBorder="1" applyAlignment="1">
      <alignment vertical="top" wrapText="1"/>
    </xf>
    <xf numFmtId="168" fontId="13" fillId="2" borderId="79" xfId="48794" applyNumberFormat="1" applyFont="1" applyFill="1" applyBorder="1" applyAlignment="1">
      <alignment vertical="top"/>
    </xf>
    <xf numFmtId="173" fontId="1" fillId="7" borderId="79" xfId="48789" applyNumberFormat="1" applyFont="1" applyFill="1" applyBorder="1" applyAlignment="1">
      <alignment horizontal="left" vertical="top" wrapText="1"/>
    </xf>
    <xf numFmtId="173" fontId="1" fillId="7" borderId="79" xfId="48789" applyNumberFormat="1" applyFont="1" applyFill="1" applyBorder="1" applyAlignment="1">
      <alignment horizontal="left"/>
    </xf>
    <xf numFmtId="168" fontId="13" fillId="2" borderId="62" xfId="4" applyNumberFormat="1" applyFont="1" applyFill="1" applyBorder="1" applyAlignment="1">
      <alignment vertical="top" wrapText="1"/>
    </xf>
    <xf numFmtId="168" fontId="13" fillId="2" borderId="65" xfId="4" applyNumberFormat="1" applyFont="1" applyFill="1" applyBorder="1" applyAlignment="1">
      <alignment vertical="top" wrapText="1"/>
    </xf>
    <xf numFmtId="168" fontId="13" fillId="2" borderId="77" xfId="48794" applyNumberFormat="1" applyFont="1" applyFill="1" applyBorder="1" applyAlignment="1">
      <alignment vertical="top" wrapText="1"/>
    </xf>
    <xf numFmtId="0" fontId="0" fillId="0" borderId="0" xfId="0" applyAlignment="1">
      <alignment horizontal="center"/>
    </xf>
    <xf numFmtId="0" fontId="16" fillId="12" borderId="90" xfId="0" applyFont="1" applyFill="1" applyBorder="1" applyAlignment="1">
      <alignment horizontal="center"/>
    </xf>
    <xf numFmtId="0" fontId="16" fillId="12" borderId="4" xfId="0" applyFont="1" applyFill="1" applyBorder="1" applyAlignment="1">
      <alignment horizontal="center"/>
    </xf>
    <xf numFmtId="0" fontId="16" fillId="12" borderId="70" xfId="0" applyFont="1" applyFill="1" applyBorder="1" applyAlignment="1">
      <alignment horizontal="center"/>
    </xf>
    <xf numFmtId="0" fontId="12" fillId="12" borderId="80" xfId="0" applyFont="1" applyFill="1" applyBorder="1" applyAlignment="1">
      <alignment horizontal="center" vertical="center" wrapText="1"/>
    </xf>
    <xf numFmtId="0" fontId="12" fillId="12" borderId="6" xfId="0" applyFont="1" applyFill="1" applyBorder="1" applyAlignment="1">
      <alignment horizontal="center" vertical="center" wrapText="1"/>
    </xf>
    <xf numFmtId="0" fontId="12" fillId="12" borderId="79" xfId="0" applyFont="1" applyFill="1" applyBorder="1" applyAlignment="1">
      <alignment horizontal="center" vertical="center" wrapText="1"/>
    </xf>
    <xf numFmtId="0" fontId="16" fillId="12" borderId="80" xfId="0" applyFont="1" applyFill="1" applyBorder="1" applyAlignment="1">
      <alignment horizontal="center" vertical="center" wrapText="1"/>
    </xf>
    <xf numFmtId="0" fontId="16" fillId="12" borderId="6" xfId="0" applyFont="1" applyFill="1" applyBorder="1" applyAlignment="1">
      <alignment horizontal="center" vertical="center" wrapText="1"/>
    </xf>
    <xf numFmtId="0" fontId="16" fillId="12" borderId="79" xfId="0" applyFont="1" applyFill="1" applyBorder="1" applyAlignment="1">
      <alignment horizontal="center" vertical="center" wrapText="1"/>
    </xf>
    <xf numFmtId="0" fontId="16" fillId="12" borderId="76" xfId="0" applyFont="1" applyFill="1" applyBorder="1" applyAlignment="1">
      <alignment horizontal="center" vertical="center" wrapText="1"/>
    </xf>
    <xf numFmtId="0" fontId="12" fillId="12" borderId="71" xfId="4" applyFont="1" applyFill="1" applyBorder="1" applyAlignment="1">
      <alignment horizontal="left" vertical="top" wrapText="1"/>
    </xf>
    <xf numFmtId="0" fontId="12" fillId="12" borderId="4" xfId="4" applyFont="1" applyFill="1" applyBorder="1" applyAlignment="1">
      <alignment horizontal="left" vertical="top" wrapText="1"/>
    </xf>
    <xf numFmtId="0" fontId="12" fillId="12" borderId="70" xfId="4" applyFont="1" applyFill="1" applyBorder="1" applyAlignment="1">
      <alignment horizontal="left" vertical="top" wrapText="1"/>
    </xf>
    <xf numFmtId="0" fontId="12" fillId="12" borderId="71" xfId="4" applyFont="1" applyFill="1" applyBorder="1" applyAlignment="1">
      <alignment horizontal="left" vertical="top"/>
    </xf>
    <xf numFmtId="0" fontId="12" fillId="12" borderId="4" xfId="4" applyFont="1" applyFill="1" applyBorder="1" applyAlignment="1">
      <alignment horizontal="left" vertical="top"/>
    </xf>
    <xf numFmtId="0" fontId="12" fillId="12" borderId="70" xfId="4" applyFont="1" applyFill="1" applyBorder="1" applyAlignment="1">
      <alignment horizontal="left" vertical="top"/>
    </xf>
    <xf numFmtId="0" fontId="12" fillId="12" borderId="68" xfId="4" applyFont="1" applyFill="1" applyBorder="1" applyAlignment="1">
      <alignment horizontal="left" vertical="top" wrapText="1"/>
    </xf>
    <xf numFmtId="0" fontId="12" fillId="12" borderId="103" xfId="4" applyFont="1" applyFill="1" applyBorder="1" applyAlignment="1">
      <alignment horizontal="left" vertical="top" wrapText="1"/>
    </xf>
    <xf numFmtId="0" fontId="12" fillId="12" borderId="69" xfId="4" applyFont="1" applyFill="1" applyBorder="1" applyAlignment="1">
      <alignment horizontal="left" vertical="top" wrapText="1"/>
    </xf>
    <xf numFmtId="1" fontId="265" fillId="127" borderId="96" xfId="0" applyNumberFormat="1" applyFont="1" applyFill="1" applyBorder="1" applyAlignment="1">
      <alignment horizontal="center" vertical="center"/>
    </xf>
    <xf numFmtId="10" fontId="266" fillId="129" borderId="0" xfId="0" applyNumberFormat="1" applyFont="1" applyFill="1" applyAlignment="1">
      <alignment horizontal="center" vertical="center"/>
    </xf>
    <xf numFmtId="10" fontId="266" fillId="129" borderId="101" xfId="0" applyNumberFormat="1" applyFont="1" applyFill="1" applyBorder="1" applyAlignment="1">
      <alignment horizontal="center" vertical="center"/>
    </xf>
  </cellXfs>
  <cellStyles count="48795">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d 9" xfId="48791" xr:uid="{C6209587-00FA-4CBC-8CA8-381C1A9035DD}"/>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19" xfId="48792" xr:uid="{8274991B-1C1A-4A2A-9FA5-559D70B9F72B}"/>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27 2" xfId="48794" xr:uid="{16B92C03-6FBD-420C-9622-58FCE76455CD}"/>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6" xfId="48793" xr:uid="{C45F4745-070B-44AC-BB93-16857AA5540B}"/>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ood 8" xfId="48790" xr:uid="{CAB1D192-580D-4D37-89B0-9CCB4777EB1D}"/>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24">
    <dxf>
      <fill>
        <patternFill patternType="darkUp">
          <fgColor theme="0" tint="-0.499984740745262"/>
          <bgColor theme="1"/>
        </patternFill>
      </fill>
    </dxf>
    <dxf>
      <fill>
        <patternFill patternType="darkUp">
          <fgColor theme="0" tint="-0.499984740745262"/>
          <bgColor theme="1"/>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b/>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FFFA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'Strategic Alignment'!$A$2</c:f>
              <c:strCache>
                <c:ptCount val="1"/>
                <c:pt idx="0">
                  <c:v>Primary</c:v>
                </c:pt>
              </c:strCache>
            </c:strRef>
          </c:tx>
          <c:spPr>
            <a:solidFill>
              <a:schemeClr val="accent1"/>
            </a:solidFill>
            <a:ln>
              <a:noFill/>
            </a:ln>
            <a:effectLst/>
          </c:spPr>
          <c:invertIfNegative val="0"/>
          <c:cat>
            <c:strRef>
              <c:f>'Strategic Alignment'!$B$1:$F$1</c:f>
              <c:strCache>
                <c:ptCount val="5"/>
                <c:pt idx="0">
                  <c:v>Consumer vulnerability</c:v>
                </c:pt>
                <c:pt idx="1">
                  <c:v>Optimised assets and practices</c:v>
                </c:pt>
                <c:pt idx="2">
                  <c:v>Net zero and the energy system transition</c:v>
                </c:pt>
                <c:pt idx="3">
                  <c:v>Flexibility and commercial evolution</c:v>
                </c:pt>
                <c:pt idx="4">
                  <c:v>Whole energy systems</c:v>
                </c:pt>
              </c:strCache>
            </c:strRef>
          </c:cat>
          <c:val>
            <c:numRef>
              <c:f>'Strategic Alignment'!$B$2:$F$2</c:f>
              <c:numCache>
                <c:formatCode>General</c:formatCode>
                <c:ptCount val="5"/>
                <c:pt idx="0">
                  <c:v>2</c:v>
                </c:pt>
                <c:pt idx="1">
                  <c:v>7</c:v>
                </c:pt>
                <c:pt idx="2">
                  <c:v>77</c:v>
                </c:pt>
                <c:pt idx="3">
                  <c:v>4</c:v>
                </c:pt>
                <c:pt idx="4">
                  <c:v>3</c:v>
                </c:pt>
              </c:numCache>
            </c:numRef>
          </c:val>
          <c:extLst>
            <c:ext xmlns:c16="http://schemas.microsoft.com/office/drawing/2014/chart" uri="{C3380CC4-5D6E-409C-BE32-E72D297353CC}">
              <c16:uniqueId val="{00000000-D818-4EA7-BF56-F2F60A333579}"/>
            </c:ext>
          </c:extLst>
        </c:ser>
        <c:ser>
          <c:idx val="1"/>
          <c:order val="1"/>
          <c:tx>
            <c:strRef>
              <c:f>'Strategic Alignment'!$A$3</c:f>
              <c:strCache>
                <c:ptCount val="1"/>
                <c:pt idx="0">
                  <c:v>Secondary</c:v>
                </c:pt>
              </c:strCache>
            </c:strRef>
          </c:tx>
          <c:spPr>
            <a:solidFill>
              <a:schemeClr val="accent2"/>
            </a:solidFill>
            <a:ln>
              <a:noFill/>
            </a:ln>
            <a:effectLst/>
          </c:spPr>
          <c:invertIfNegative val="0"/>
          <c:cat>
            <c:strRef>
              <c:f>'Strategic Alignment'!$B$1:$F$1</c:f>
              <c:strCache>
                <c:ptCount val="5"/>
                <c:pt idx="0">
                  <c:v>Consumer vulnerability</c:v>
                </c:pt>
                <c:pt idx="1">
                  <c:v>Optimised assets and practices</c:v>
                </c:pt>
                <c:pt idx="2">
                  <c:v>Net zero and the energy system transition</c:v>
                </c:pt>
                <c:pt idx="3">
                  <c:v>Flexibility and commercial evolution</c:v>
                </c:pt>
                <c:pt idx="4">
                  <c:v>Whole energy systems</c:v>
                </c:pt>
              </c:strCache>
            </c:strRef>
          </c:cat>
          <c:val>
            <c:numRef>
              <c:f>'Strategic Alignment'!$B$3:$F$3</c:f>
              <c:numCache>
                <c:formatCode>General</c:formatCode>
                <c:ptCount val="5"/>
                <c:pt idx="0">
                  <c:v>1</c:v>
                </c:pt>
                <c:pt idx="1">
                  <c:v>11</c:v>
                </c:pt>
                <c:pt idx="2">
                  <c:v>7</c:v>
                </c:pt>
                <c:pt idx="3">
                  <c:v>2</c:v>
                </c:pt>
                <c:pt idx="4">
                  <c:v>16</c:v>
                </c:pt>
              </c:numCache>
            </c:numRef>
          </c:val>
          <c:extLst>
            <c:ext xmlns:c16="http://schemas.microsoft.com/office/drawing/2014/chart" uri="{C3380CC4-5D6E-409C-BE32-E72D297353CC}">
              <c16:uniqueId val="{00000001-D818-4EA7-BF56-F2F60A333579}"/>
            </c:ext>
          </c:extLst>
        </c:ser>
        <c:dLbls>
          <c:showLegendKey val="0"/>
          <c:showVal val="0"/>
          <c:showCatName val="0"/>
          <c:showSerName val="0"/>
          <c:showPercent val="0"/>
          <c:showBubbleSize val="0"/>
        </c:dLbls>
        <c:gapWidth val="150"/>
        <c:overlap val="100"/>
        <c:axId val="1787072080"/>
        <c:axId val="1787078640"/>
      </c:barChart>
      <c:catAx>
        <c:axId val="178707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787078640"/>
        <c:crosses val="autoZero"/>
        <c:auto val="1"/>
        <c:lblAlgn val="ctr"/>
        <c:lblOffset val="100"/>
        <c:noMultiLvlLbl val="0"/>
      </c:catAx>
      <c:valAx>
        <c:axId val="17870786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7072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xdr:rowOff>
    </xdr:from>
    <xdr:to>
      <xdr:col>2</xdr:col>
      <xdr:colOff>877855</xdr:colOff>
      <xdr:row>0</xdr:row>
      <xdr:rowOff>706196</xdr:rowOff>
    </xdr:to>
    <xdr:pic>
      <xdr:nvPicPr>
        <xdr:cNvPr id="2" name="Picture 1" descr="image of the Ofgem logo" title="Ofgem logo">
          <a:extLst>
            <a:ext uri="{FF2B5EF4-FFF2-40B4-BE49-F238E27FC236}">
              <a16:creationId xmlns:a16="http://schemas.microsoft.com/office/drawing/2014/main" id="{871AC232-18BE-4018-8618-9781EC567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2"/>
          <a:ext cx="3029383" cy="694764"/>
        </a:xfrm>
        <a:prstGeom prst="rect">
          <a:avLst/>
        </a:prstGeom>
      </xdr:spPr>
    </xdr:pic>
    <xdr:clientData/>
  </xdr:twoCellAnchor>
  <xdr:twoCellAnchor editAs="oneCell">
    <xdr:from>
      <xdr:col>5</xdr:col>
      <xdr:colOff>177235</xdr:colOff>
      <xdr:row>0</xdr:row>
      <xdr:rowOff>181604</xdr:rowOff>
    </xdr:from>
    <xdr:to>
      <xdr:col>7</xdr:col>
      <xdr:colOff>279342</xdr:colOff>
      <xdr:row>0</xdr:row>
      <xdr:rowOff>732827</xdr:rowOff>
    </xdr:to>
    <xdr:pic>
      <xdr:nvPicPr>
        <xdr:cNvPr id="3" name="Picture 2" title="white box">
          <a:extLst>
            <a:ext uri="{FF2B5EF4-FFF2-40B4-BE49-F238E27FC236}">
              <a16:creationId xmlns:a16="http://schemas.microsoft.com/office/drawing/2014/main" id="{25B4DACF-9B72-48B3-B6E4-745E6E798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844735" y="181604"/>
          <a:ext cx="923311" cy="5467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390524</xdr:colOff>
      <xdr:row>2</xdr:row>
      <xdr:rowOff>11112</xdr:rowOff>
    </xdr:from>
    <xdr:to>
      <xdr:col>17</xdr:col>
      <xdr:colOff>476249</xdr:colOff>
      <xdr:row>25</xdr:row>
      <xdr:rowOff>152400</xdr:rowOff>
    </xdr:to>
    <xdr:graphicFrame macro="">
      <xdr:nvGraphicFramePr>
        <xdr:cNvPr id="2" name="Chart 1">
          <a:extLst>
            <a:ext uri="{FF2B5EF4-FFF2-40B4-BE49-F238E27FC236}">
              <a16:creationId xmlns:a16="http://schemas.microsoft.com/office/drawing/2014/main" id="{9C3628E4-DCE8-4164-8E95-289FC289A6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Performance%20&amp;%20Planning\00%20-%20Team\08%20-%20Dan\ED2\RIGs\RIGs%20corrections%20Year%201\ENIP%20Appendix%20D%20-%20Benefits%20Table%202023%20-%20TEMPLATE%20(Issues%20addressed).xlsx" TargetMode="External"/><Relationship Id="rId1" Type="http://schemas.openxmlformats.org/officeDocument/2006/relationships/externalLinkPath" Target="file:///T:\Performance%20&amp;%20Planning\00%20-%20Team\08%20-%20Dan\ED2\RIGs\RIGs%20corrections%20Year%201\ENIP%20Appendix%20D%20-%20Benefits%20Table%202023%20-%20TEMPLATE%20(Issues%20address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Transfer%20Directory\fs1gbn1fs002_transfer\Ben%20Scott\RRP%20B%20SCOTT\2023-24%20RRP\Final%20full%20documentation\IMF\RIGs_Annex-J_Environment_and_Innovation_Reporting_Pack_Innovation%20(MASTER%20v1).xlsx" TargetMode="External"/><Relationship Id="rId1" Type="http://schemas.openxmlformats.org/officeDocument/2006/relationships/externalLinkPath" Target="file:///S:\Transfer%20Directory\fs1gbn1fs002_transfer\Ben%20Scott\RRP%20B%20SCOTT\2023-24%20RRP\Final%20full%20documentation\IMF\RIGs_Annex-J_Environment_and_Innovation_Reporting_Pack_Innovation%20(MASTER%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hanges Log"/>
      <sheetName val="Guidance"/>
      <sheetName val="Definitions"/>
      <sheetName val="Outcome Measures"/>
      <sheetName val="Secondary Indicators"/>
      <sheetName val="12 Box"/>
      <sheetName val="heatmap"/>
      <sheetName val="Idea log"/>
      <sheetName val="Project log"/>
      <sheetName val="Strategic Alignment"/>
      <sheetName val="TRL"/>
      <sheetName val="BAU log"/>
      <sheetName val="Project Supporters"/>
      <sheetName val="Project Partners "/>
      <sheetName val="Data options"/>
    </sheetNames>
    <sheetDataSet>
      <sheetData sheetId="0"/>
      <sheetData sheetId="1"/>
      <sheetData sheetId="2"/>
      <sheetData sheetId="3"/>
      <sheetData sheetId="4">
        <row r="10">
          <cell r="D10" t="str">
            <v>Count</v>
          </cell>
        </row>
        <row r="11">
          <cell r="C11" t="e">
            <v>#REF!</v>
          </cell>
          <cell r="D11">
            <v>1</v>
          </cell>
        </row>
        <row r="12">
          <cell r="C12" t="e">
            <v>#REF!</v>
          </cell>
          <cell r="D12">
            <v>1</v>
          </cell>
        </row>
        <row r="13">
          <cell r="C13" t="e">
            <v>#REF!</v>
          </cell>
          <cell r="D13">
            <v>1</v>
          </cell>
        </row>
        <row r="14">
          <cell r="C14" t="e">
            <v>#REF!</v>
          </cell>
          <cell r="D14">
            <v>1</v>
          </cell>
        </row>
        <row r="33">
          <cell r="C33" t="str">
            <v xml:space="preserve">Consumer vulnerability </v>
          </cell>
        </row>
        <row r="34">
          <cell r="C34" t="str">
            <v xml:space="preserve">Optimised assets and practices </v>
          </cell>
        </row>
        <row r="35">
          <cell r="C35" t="str">
            <v xml:space="preserve">Net zero and the energy system transition </v>
          </cell>
        </row>
        <row r="36">
          <cell r="C36" t="str">
            <v xml:space="preserve">Flexibility and commercial evolution </v>
          </cell>
        </row>
        <row r="37">
          <cell r="C37" t="str">
            <v xml:space="preserve">Whole energy systems </v>
          </cell>
        </row>
      </sheetData>
      <sheetData sheetId="5">
        <row r="9">
          <cell r="D9" t="str">
            <v>Project partners</v>
          </cell>
        </row>
        <row r="36">
          <cell r="D36" t="str">
            <v>Internal ideas:</v>
          </cell>
        </row>
        <row r="37">
          <cell r="D37" t="str">
            <v>External ideas:</v>
          </cell>
        </row>
      </sheetData>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
      <sheetName val="Changes Log"/>
      <sheetName val="Data Change Log"/>
      <sheetName val="E1 - Visual Amenity"/>
      <sheetName val="E3 - BCF"/>
      <sheetName val="E4 - Losses Snapshot"/>
      <sheetName val="E5 - Smart Metering"/>
      <sheetName val="IMF1 - Guidance"/>
      <sheetName val="IMF2 - Definitions"/>
      <sheetName val="IMF3 - Outcome Measures"/>
      <sheetName val="IMF 4 - Secondary Indicators"/>
      <sheetName val="heatmap"/>
      <sheetName val="IMF 5 - Idea log"/>
      <sheetName val="IMF 6 - Project log"/>
      <sheetName val="Strategic Alignment"/>
      <sheetName val="TRL"/>
      <sheetName val="IMF 7 - BAU log"/>
      <sheetName val="IMF 8 - Project Supporters"/>
      <sheetName val="IMF9 - Project Partners "/>
      <sheetName val="Data options"/>
    </sheetNames>
    <sheetDataSet>
      <sheetData sheetId="0"/>
      <sheetData sheetId="1"/>
      <sheetData sheetId="2"/>
      <sheetData sheetId="3"/>
      <sheetData sheetId="4"/>
      <sheetData sheetId="5"/>
      <sheetData sheetId="6"/>
      <sheetData sheetId="7"/>
      <sheetData sheetId="8"/>
      <sheetData sheetId="9"/>
      <sheetData sheetId="10">
        <row r="36">
          <cell r="E36">
            <v>3</v>
          </cell>
        </row>
        <row r="37">
          <cell r="E37">
            <v>3</v>
          </cell>
        </row>
      </sheetData>
      <sheetData sheetId="11"/>
      <sheetData sheetId="12">
        <row r="4">
          <cell r="B4" t="str">
            <v>ENWL</v>
          </cell>
        </row>
      </sheetData>
      <sheetData sheetId="13">
        <row r="5">
          <cell r="A5" t="str">
            <v>2015/16</v>
          </cell>
        </row>
      </sheetData>
      <sheetData sheetId="14"/>
      <sheetData sheetId="15"/>
      <sheetData sheetId="16">
        <row r="5">
          <cell r="C5" t="str">
            <v>Primary substation voltage control</v>
          </cell>
        </row>
      </sheetData>
      <sheetData sheetId="17"/>
      <sheetData sheetId="18">
        <row r="3">
          <cell r="A3" t="str">
            <v>Imperial College London</v>
          </cell>
        </row>
      </sheetData>
      <sheetData sheetId="19"/>
    </sheetDataSet>
  </externalBook>
</externalLink>
</file>

<file path=xl/persons/person.xml><?xml version="1.0" encoding="utf-8"?>
<personList xmlns="http://schemas.microsoft.com/office/spreadsheetml/2018/threadedcomments" xmlns:x="http://schemas.openxmlformats.org/spreadsheetml/2006/main">
  <person displayName="Geraint Herbert" id="{E5100218-FD60-494B-9B3A-D5AFE7B6D701}" userId="S::Geraint.Herbert@wwutilities.co.uk::2345fc40-95da-4359-979f-3bf886fb933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4B9D89D-49FB-4576-8359-1CCC9955766E}" name="NextSteps" displayName="NextSteps" ref="I2:I7" totalsRowShown="0" headerRowDxfId="23">
  <autoFilter ref="I2:I7" xr:uid="{00000000-0009-0000-0100-00000B000000}"/>
  <tableColumns count="1">
    <tableColumn id="1" xr3:uid="{A78E8469-7751-4CEB-A655-714430818A51}" name="Project proposed next step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B01A01-76DA-4B5F-B62D-0C16401511FB}" name="Table12" displayName="Table12" ref="J2:K6" totalsRowShown="0">
  <autoFilter ref="J2:K6" xr:uid="{00000000-0009-0000-0100-00000C000000}"/>
  <tableColumns count="2">
    <tableColumn id="1" xr3:uid="{D688EB88-F4F9-4043-84EF-A68F04A69300}" name="Failed fast?"/>
    <tableColumn id="2" xr3:uid="{BC498915-2A5B-487D-91ED-F6A943959D0B}" name="Column1"/>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6" dT="2022-05-12T14:15:37.94" personId="{E5100218-FD60-494B-9B3A-D5AFE7B6D701}" id="{CBF6F437-B170-4000-84A4-9416F1156B65}">
    <text>External cost only</text>
  </threadedComment>
  <threadedComment ref="B36" dT="2022-07-04T09:58:32.99" personId="{E5100218-FD60-494B-9B3A-D5AFE7B6D701}" id="{23FF7F55-DCFE-45B4-AF97-E5D6E9AEA415}" parentId="{CBF6F437-B170-4000-84A4-9416F1156B65}">
    <text>For SWIC projects it is the figure of the entire project (inclduing innovate funding) not just NIA.</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67"/>
  <sheetViews>
    <sheetView zoomScale="85" zoomScaleNormal="85" workbookViewId="0">
      <selection activeCell="E16" sqref="E16"/>
    </sheetView>
  </sheetViews>
  <sheetFormatPr defaultColWidth="0" defaultRowHeight="13.5" zeroHeight="1"/>
  <cols>
    <col min="1" max="1" width="9.453125" style="1" customWidth="1"/>
    <col min="2" max="2" width="22" style="1" customWidth="1"/>
    <col min="3" max="3" width="16.453125" style="1" customWidth="1"/>
    <col min="4" max="4" width="40" style="1" customWidth="1"/>
    <col min="5" max="5" width="9.453125" style="1" customWidth="1"/>
    <col min="6" max="6" width="5.54296875" style="1" customWidth="1"/>
    <col min="7" max="7" width="6.453125" style="1" customWidth="1"/>
    <col min="8" max="8" width="7.453125" style="1" customWidth="1"/>
    <col min="9" max="10" width="9.453125" style="1" customWidth="1"/>
    <col min="11" max="44" width="0" style="1" hidden="1" customWidth="1"/>
    <col min="45" max="16384" width="9.453125" style="1" hidden="1"/>
  </cols>
  <sheetData>
    <row r="1" spans="1:43" s="259" customFormat="1" ht="60" customHeight="1"/>
    <row r="2" spans="1:43" s="2" customFormat="1">
      <c r="A2" s="19" t="str">
        <f ca="1">MID(CELL("filename",A2),FIND("]",CELL("filename",A2))+1,256)</f>
        <v>Cover Sheet</v>
      </c>
      <c r="O2" s="7"/>
      <c r="P2" s="7"/>
      <c r="Q2" s="7"/>
      <c r="R2" s="7"/>
      <c r="AM2" s="7"/>
    </row>
    <row r="3" spans="1:43" s="2" customFormat="1">
      <c r="A3" s="20"/>
    </row>
    <row r="4" spans="1:43" s="2" customFormat="1">
      <c r="A4" s="20"/>
    </row>
    <row r="5" spans="1:43" s="2" customFormat="1">
      <c r="D5" s="85"/>
      <c r="E5" s="85"/>
      <c r="F5" s="85"/>
      <c r="G5" s="85"/>
      <c r="AJ5" s="85"/>
    </row>
    <row r="6" spans="1:43" s="2" customFormat="1">
      <c r="D6" s="181"/>
      <c r="E6" s="181"/>
      <c r="F6" s="182"/>
      <c r="G6" s="182"/>
      <c r="AJ6" s="183"/>
      <c r="AK6" s="183"/>
      <c r="AL6" s="183"/>
      <c r="AM6" s="183"/>
      <c r="AN6" s="183"/>
      <c r="AO6" s="183"/>
      <c r="AP6" s="183"/>
      <c r="AQ6" s="183"/>
    </row>
    <row r="7" spans="1:43" ht="14" thickBot="1"/>
    <row r="8" spans="1:43">
      <c r="B8" s="73"/>
      <c r="C8" s="71"/>
      <c r="D8" s="71"/>
      <c r="E8" s="71"/>
      <c r="F8" s="71"/>
      <c r="G8" s="71"/>
      <c r="H8" s="71"/>
      <c r="I8" s="70"/>
    </row>
    <row r="9" spans="1:43">
      <c r="B9" s="100" t="s">
        <v>0</v>
      </c>
      <c r="C9" s="184"/>
      <c r="D9" s="101"/>
      <c r="I9" s="66"/>
    </row>
    <row r="10" spans="1:43">
      <c r="B10" s="185"/>
      <c r="C10" s="184"/>
      <c r="D10" s="101"/>
      <c r="I10" s="66"/>
    </row>
    <row r="11" spans="1:43" ht="14.5">
      <c r="B11" s="185"/>
      <c r="C11" s="102" t="s">
        <v>1</v>
      </c>
      <c r="D11" s="146">
        <v>1</v>
      </c>
      <c r="E11" s="186"/>
      <c r="F11" s="186"/>
      <c r="G11" s="186"/>
      <c r="I11" s="66"/>
      <c r="AK11" s="8"/>
    </row>
    <row r="12" spans="1:43" ht="14.5">
      <c r="B12" s="185"/>
      <c r="C12" s="102"/>
      <c r="D12" s="103"/>
      <c r="E12" s="186"/>
      <c r="F12" s="186"/>
      <c r="G12" s="186"/>
      <c r="I12" s="66"/>
      <c r="AK12" s="8"/>
    </row>
    <row r="13" spans="1:43">
      <c r="B13" s="187"/>
      <c r="C13" s="188" t="s">
        <v>2</v>
      </c>
      <c r="D13" s="84" t="s">
        <v>19</v>
      </c>
      <c r="E13" s="186"/>
      <c r="F13" s="186"/>
      <c r="G13" s="186"/>
      <c r="I13" s="66"/>
    </row>
    <row r="14" spans="1:43">
      <c r="B14" s="187"/>
      <c r="C14" s="188"/>
      <c r="D14" s="189"/>
      <c r="E14" s="186"/>
      <c r="F14" s="186"/>
      <c r="G14" s="186"/>
      <c r="I14" s="66"/>
    </row>
    <row r="15" spans="1:43">
      <c r="B15" s="187"/>
      <c r="C15" s="188" t="s">
        <v>3</v>
      </c>
      <c r="D15" s="84">
        <v>2024</v>
      </c>
      <c r="E15" s="186"/>
      <c r="F15" s="186"/>
      <c r="G15" s="186"/>
      <c r="I15" s="66"/>
    </row>
    <row r="16" spans="1:43" ht="14" thickBot="1">
      <c r="B16" s="190"/>
      <c r="C16" s="191"/>
      <c r="D16" s="191"/>
      <c r="E16" s="191"/>
      <c r="F16" s="191"/>
      <c r="G16" s="191"/>
      <c r="H16" s="63"/>
      <c r="I16" s="62"/>
    </row>
    <row r="17" spans="2:9" ht="3" customHeight="1"/>
    <row r="18" spans="2:9" ht="3" customHeight="1" thickBot="1">
      <c r="C18" s="67"/>
    </row>
    <row r="19" spans="2:9">
      <c r="B19" s="73"/>
      <c r="C19" s="71"/>
      <c r="D19" s="81"/>
      <c r="E19" s="71"/>
      <c r="F19" s="71"/>
      <c r="G19" s="71"/>
      <c r="H19" s="71"/>
      <c r="I19" s="70"/>
    </row>
    <row r="20" spans="2:9">
      <c r="B20" s="69" t="s">
        <v>4</v>
      </c>
      <c r="I20" s="66"/>
    </row>
    <row r="21" spans="2:9">
      <c r="B21" s="68"/>
      <c r="I21" s="66"/>
    </row>
    <row r="22" spans="2:9" ht="14.5">
      <c r="B22" s="68"/>
      <c r="D22" s="88" t="s">
        <v>5</v>
      </c>
      <c r="I22" s="66"/>
    </row>
    <row r="23" spans="2:9" ht="14.5">
      <c r="B23" s="68"/>
      <c r="D23" s="88" t="s">
        <v>6</v>
      </c>
      <c r="I23" s="66"/>
    </row>
    <row r="24" spans="2:9" ht="14.5">
      <c r="B24" s="68"/>
      <c r="D24" s="88" t="s">
        <v>7</v>
      </c>
      <c r="I24" s="66"/>
    </row>
    <row r="25" spans="2:9" ht="14.5">
      <c r="B25" s="68"/>
      <c r="D25" s="88" t="s">
        <v>8</v>
      </c>
      <c r="I25" s="66"/>
    </row>
    <row r="26" spans="2:9" ht="14.5">
      <c r="B26" s="68"/>
      <c r="D26" s="88" t="s">
        <v>9</v>
      </c>
      <c r="I26" s="66"/>
    </row>
    <row r="27" spans="2:9" ht="14.5">
      <c r="B27" s="68"/>
      <c r="D27" s="88" t="s">
        <v>10</v>
      </c>
      <c r="I27" s="66"/>
    </row>
    <row r="28" spans="2:9" ht="14.5">
      <c r="B28" s="68"/>
      <c r="D28" s="88" t="s">
        <v>11</v>
      </c>
      <c r="I28" s="66"/>
    </row>
    <row r="29" spans="2:9" ht="14.5">
      <c r="B29" s="68"/>
      <c r="D29" s="88" t="s">
        <v>12</v>
      </c>
      <c r="I29" s="66"/>
    </row>
    <row r="30" spans="2:9" ht="14.5">
      <c r="B30" s="68"/>
      <c r="D30" s="88" t="s">
        <v>13</v>
      </c>
      <c r="I30" s="66"/>
    </row>
    <row r="31" spans="2:9" ht="14.5">
      <c r="B31" s="68"/>
      <c r="D31" s="88" t="s">
        <v>14</v>
      </c>
      <c r="I31" s="66"/>
    </row>
    <row r="32" spans="2:9" ht="14.5">
      <c r="B32" s="68"/>
      <c r="D32" s="88" t="s">
        <v>15</v>
      </c>
      <c r="I32" s="66"/>
    </row>
    <row r="33" spans="2:9" ht="14.5">
      <c r="B33" s="68"/>
      <c r="D33" s="88" t="s">
        <v>16</v>
      </c>
      <c r="I33" s="66"/>
    </row>
    <row r="34" spans="2:9" ht="14.5">
      <c r="B34" s="68"/>
      <c r="D34" s="88" t="s">
        <v>17</v>
      </c>
      <c r="I34" s="66"/>
    </row>
    <row r="35" spans="2:9" ht="14.5">
      <c r="B35" s="68"/>
      <c r="D35" s="88"/>
      <c r="I35" s="66"/>
    </row>
    <row r="36" spans="2:9">
      <c r="B36" s="68"/>
      <c r="I36" s="66"/>
    </row>
    <row r="37" spans="2:9" ht="14.5">
      <c r="B37" s="68"/>
      <c r="D37" s="88"/>
      <c r="I37" s="66"/>
    </row>
    <row r="38" spans="2:9">
      <c r="B38" s="68"/>
      <c r="I38" s="66"/>
    </row>
    <row r="39" spans="2:9" ht="14" thickBot="1">
      <c r="B39" s="65"/>
      <c r="C39" s="63"/>
      <c r="D39" s="63"/>
      <c r="E39" s="63"/>
      <c r="F39" s="63"/>
      <c r="G39" s="63"/>
      <c r="H39" s="63"/>
      <c r="I39" s="62"/>
    </row>
    <row r="40" spans="2:9" ht="3" customHeight="1">
      <c r="C40" s="67"/>
    </row>
    <row r="41" spans="2:9" ht="3" customHeight="1">
      <c r="C41" s="67"/>
    </row>
    <row r="42" spans="2:9" ht="3" customHeight="1" thickBot="1">
      <c r="C42" s="67"/>
    </row>
    <row r="43" spans="2:9">
      <c r="B43" s="73"/>
      <c r="C43" s="72"/>
      <c r="D43" s="71"/>
      <c r="E43" s="71"/>
      <c r="F43" s="71"/>
      <c r="G43" s="71"/>
      <c r="H43" s="71"/>
      <c r="I43" s="70"/>
    </row>
    <row r="44" spans="2:9">
      <c r="B44" s="69" t="s">
        <v>18</v>
      </c>
      <c r="C44" s="67"/>
      <c r="I44" s="66"/>
    </row>
    <row r="45" spans="2:9">
      <c r="B45" s="68"/>
      <c r="D45" s="82" t="s">
        <v>19</v>
      </c>
      <c r="I45" s="66"/>
    </row>
    <row r="46" spans="2:9">
      <c r="B46" s="68"/>
      <c r="D46" s="82" t="s">
        <v>20</v>
      </c>
      <c r="I46" s="66"/>
    </row>
    <row r="47" spans="2:9">
      <c r="B47" s="68"/>
      <c r="D47" s="82" t="s">
        <v>21</v>
      </c>
      <c r="I47" s="66"/>
    </row>
    <row r="48" spans="2:9">
      <c r="B48" s="68"/>
      <c r="D48" s="82" t="s">
        <v>22</v>
      </c>
      <c r="I48" s="66"/>
    </row>
    <row r="49" spans="2:9">
      <c r="B49" s="68"/>
      <c r="D49" s="82" t="s">
        <v>23</v>
      </c>
      <c r="I49" s="66"/>
    </row>
    <row r="50" spans="2:9">
      <c r="B50" s="68"/>
      <c r="D50" s="82" t="s">
        <v>24</v>
      </c>
      <c r="I50" s="66"/>
    </row>
    <row r="51" spans="2:9">
      <c r="B51" s="68"/>
      <c r="D51" s="82" t="s">
        <v>25</v>
      </c>
      <c r="I51" s="66"/>
    </row>
    <row r="52" spans="2:9">
      <c r="B52" s="68"/>
      <c r="D52" s="82" t="s">
        <v>26</v>
      </c>
      <c r="I52" s="66"/>
    </row>
    <row r="53" spans="2:9">
      <c r="B53" s="68"/>
      <c r="D53" s="82" t="s">
        <v>27</v>
      </c>
      <c r="I53" s="66"/>
    </row>
    <row r="54" spans="2:9">
      <c r="B54" s="68"/>
      <c r="D54" s="82" t="s">
        <v>28</v>
      </c>
      <c r="I54" s="66"/>
    </row>
    <row r="55" spans="2:9">
      <c r="B55" s="68"/>
      <c r="D55" s="82" t="s">
        <v>29</v>
      </c>
      <c r="I55" s="66"/>
    </row>
    <row r="56" spans="2:9">
      <c r="B56" s="68"/>
      <c r="D56" s="82" t="s">
        <v>30</v>
      </c>
      <c r="I56" s="66"/>
    </row>
    <row r="57" spans="2:9">
      <c r="B57" s="68"/>
      <c r="D57" s="82" t="s">
        <v>31</v>
      </c>
      <c r="I57" s="66"/>
    </row>
    <row r="58" spans="2:9">
      <c r="B58" s="68"/>
      <c r="D58" s="82" t="s">
        <v>32</v>
      </c>
      <c r="I58" s="66"/>
    </row>
    <row r="59" spans="2:9" ht="14" thickBot="1">
      <c r="B59" s="65"/>
      <c r="C59" s="63"/>
      <c r="D59" s="83"/>
      <c r="E59" s="63"/>
      <c r="F59" s="63"/>
      <c r="G59" s="63"/>
      <c r="H59" s="63"/>
      <c r="I59" s="62"/>
    </row>
    <row r="60" spans="2:9" ht="3" customHeight="1" thickBot="1">
      <c r="C60" s="67"/>
    </row>
    <row r="61" spans="2:9" ht="12.75" customHeight="1">
      <c r="B61" s="73"/>
      <c r="C61" s="72"/>
      <c r="D61" s="71"/>
      <c r="E61" s="71"/>
      <c r="F61" s="71"/>
      <c r="G61" s="71"/>
      <c r="H61" s="71"/>
      <c r="I61" s="70"/>
    </row>
    <row r="62" spans="2:9" ht="12.75" customHeight="1">
      <c r="B62" s="69" t="s">
        <v>33</v>
      </c>
      <c r="C62" s="67"/>
      <c r="I62" s="66"/>
    </row>
    <row r="63" spans="2:9" ht="12.75" customHeight="1">
      <c r="B63" s="68"/>
      <c r="C63" s="67"/>
      <c r="D63" s="97">
        <v>2024</v>
      </c>
      <c r="I63" s="66"/>
    </row>
    <row r="64" spans="2:9" ht="12.75" customHeight="1">
      <c r="B64" s="68"/>
      <c r="C64" s="67"/>
      <c r="D64" s="97">
        <v>2025</v>
      </c>
      <c r="I64" s="66"/>
    </row>
    <row r="65" spans="2:9" ht="12.75" customHeight="1">
      <c r="B65" s="68"/>
      <c r="C65" s="67"/>
      <c r="D65" s="97">
        <v>2026</v>
      </c>
      <c r="I65" s="66"/>
    </row>
    <row r="66" spans="2:9" ht="12.75" customHeight="1">
      <c r="B66" s="68"/>
      <c r="C66" s="67"/>
      <c r="D66" s="97">
        <v>2027</v>
      </c>
      <c r="I66" s="66"/>
    </row>
    <row r="67" spans="2:9" ht="12.75" customHeight="1">
      <c r="B67" s="68"/>
      <c r="C67" s="67"/>
      <c r="D67" s="97">
        <v>2028</v>
      </c>
      <c r="I67" s="66"/>
    </row>
    <row r="68" spans="2:9" ht="12.75" customHeight="1" thickBot="1">
      <c r="B68" s="65"/>
      <c r="C68" s="64"/>
      <c r="D68" s="63"/>
      <c r="E68" s="63"/>
      <c r="F68" s="63"/>
      <c r="G68" s="63"/>
      <c r="H68" s="63"/>
      <c r="I68" s="62"/>
    </row>
    <row r="69" spans="2:9" ht="3" customHeight="1">
      <c r="C69" s="67"/>
    </row>
    <row r="70" spans="2:9" ht="3" customHeight="1" thickBot="1">
      <c r="D70" s="82"/>
    </row>
    <row r="71" spans="2:9">
      <c r="B71" s="73"/>
      <c r="C71" s="71"/>
      <c r="D71" s="81"/>
      <c r="E71" s="71"/>
      <c r="F71" s="71"/>
      <c r="G71" s="71"/>
      <c r="H71" s="71"/>
      <c r="I71" s="70"/>
    </row>
    <row r="72" spans="2:9">
      <c r="B72" s="69" t="s">
        <v>34</v>
      </c>
      <c r="I72" s="66"/>
    </row>
    <row r="73" spans="2:9">
      <c r="B73" s="68"/>
      <c r="I73" s="66"/>
    </row>
    <row r="74" spans="2:9">
      <c r="B74" s="68"/>
      <c r="C74" s="80"/>
      <c r="D74" s="1" t="s">
        <v>35</v>
      </c>
      <c r="I74" s="66"/>
    </row>
    <row r="75" spans="2:9" ht="14.5">
      <c r="B75" s="68"/>
      <c r="C75" s="79"/>
      <c r="D75" t="s">
        <v>36</v>
      </c>
      <c r="I75" s="66"/>
    </row>
    <row r="76" spans="2:9">
      <c r="B76" s="68"/>
      <c r="C76" s="45"/>
      <c r="D76" s="1" t="s">
        <v>37</v>
      </c>
      <c r="I76" s="66"/>
    </row>
    <row r="77" spans="2:9" ht="14.5">
      <c r="B77" s="68"/>
      <c r="C77" s="78"/>
      <c r="D77" t="s">
        <v>38</v>
      </c>
      <c r="I77" s="66"/>
    </row>
    <row r="78" spans="2:9">
      <c r="B78" s="68"/>
      <c r="C78" s="77"/>
      <c r="D78" s="1" t="s">
        <v>39</v>
      </c>
      <c r="I78" s="66"/>
    </row>
    <row r="79" spans="2:9">
      <c r="B79" s="68"/>
      <c r="C79" s="76"/>
      <c r="D79" s="1" t="s">
        <v>40</v>
      </c>
      <c r="I79" s="66"/>
    </row>
    <row r="80" spans="2:9">
      <c r="B80" s="68"/>
      <c r="C80" s="75"/>
      <c r="D80" s="1" t="s">
        <v>41</v>
      </c>
      <c r="I80" s="66"/>
    </row>
    <row r="81" spans="2:9">
      <c r="B81" s="68"/>
      <c r="C81" s="74"/>
      <c r="D81" s="1" t="s">
        <v>42</v>
      </c>
      <c r="I81" s="66"/>
    </row>
    <row r="82" spans="2:9" ht="14" thickBot="1">
      <c r="B82" s="65"/>
      <c r="C82" s="63"/>
      <c r="D82" s="63"/>
      <c r="E82" s="63"/>
      <c r="F82" s="63"/>
      <c r="G82" s="63"/>
      <c r="H82" s="63"/>
      <c r="I82" s="62"/>
    </row>
    <row r="83" spans="2:9"/>
    <row r="84" spans="2:9"/>
    <row r="85" spans="2:9"/>
    <row r="86" spans="2:9"/>
    <row r="87" spans="2:9"/>
    <row r="88" spans="2:9"/>
    <row r="89" spans="2:9"/>
    <row r="90" spans="2:9"/>
    <row r="91" spans="2:9"/>
    <row r="92" spans="2:9"/>
    <row r="93" spans="2:9"/>
    <row r="94" spans="2:9"/>
    <row r="95" spans="2:9"/>
    <row r="96" spans="2:9"/>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sheetData>
  <mergeCells count="1">
    <mergeCell ref="A1:XFD1"/>
  </mergeCells>
  <dataValidations count="2">
    <dataValidation type="list" allowBlank="1" showInputMessage="1" showErrorMessage="1" promptTitle="Select year from list" sqref="D13" xr:uid="{00000000-0002-0000-0000-000001000000}">
      <formula1>$D$45:$D$58</formula1>
    </dataValidation>
    <dataValidation type="list" allowBlank="1" showInputMessage="1" showErrorMessage="1" sqref="D15" xr:uid="{00000000-0002-0000-0000-000000000000}">
      <formula1>$D$63:$D$67</formula1>
    </dataValidation>
  </dataValidations>
  <hyperlinks>
    <hyperlink ref="D23" location="'E3 - BCF'!A1" display="E3 - BCF" xr:uid="{00000000-0004-0000-0000-000000000000}"/>
    <hyperlink ref="D25" location="'E5 - Smart Metering'!A1" display="E5 - Smart Meters Benefits" xr:uid="{00000000-0004-0000-0000-000003000000}"/>
    <hyperlink ref="D24" location="'E4 - Losses Snapshot'!A1" display="E4 - Losses Snapshot" xr:uid="{00000000-0004-0000-0000-000006000000}"/>
    <hyperlink ref="D22" location="'E1 - Visual Amenity'!A1" display="E1 - Visual Amenity" xr:uid="{4E269433-5FA7-4894-A32F-454EF1081F62}"/>
    <hyperlink ref="D26" location="'IMF1 - Guidance'!A1" display="IMF1 - Guidance" xr:uid="{CE90D74C-A96B-43B7-AC60-68CC4597C4DB}"/>
    <hyperlink ref="D27" location="'IMF2 - Definitions'!A1" display="IMF2 - Definitions" xr:uid="{A0278A30-B43D-4B7E-9CA9-ABCDE6A0D2D3}"/>
    <hyperlink ref="D28" location="'IMF 3 - Outcome Measures'!A1" display="IMF3 - Outcome Measures" xr:uid="{881DB5EA-7A67-49AC-BDE6-478B376DF144}"/>
    <hyperlink ref="D29" location="'IMF 4 - Secondary Indicators'!A1" display="IMF4 - Secondary Indicators" xr:uid="{12468BF5-6A2C-4783-B977-DB704A1F8D53}"/>
    <hyperlink ref="D30" location="'IMF 5 - Idea log'!A1" display="IMF5 - Idea log" xr:uid="{89790A6A-A72B-49B0-BD02-EB2D0FFFC4B3}"/>
    <hyperlink ref="D31" location="'IMF 6 - Project log'!A1" display="IMF6 - Project log" xr:uid="{79805E15-C6C3-473E-BB5D-BCAD7C1CB3F1}"/>
    <hyperlink ref="D32" location="'IMF 7 - BAU log'!A1" display="IMF7 - BAU log" xr:uid="{015E40AF-395D-41E5-97DA-552D4DB125DE}"/>
    <hyperlink ref="D33" location="'IMF 8 - Project Supporters'!A1" display="IMF8 - Project Supporters" xr:uid="{E5F3E574-57FD-4221-A23E-22F13CBAE43D}"/>
    <hyperlink ref="D34" location="'IMF9 - Project Partners '!A1" display="IMF9 - Project Partners" xr:uid="{717FEFB3-037C-43A4-A742-E7E2BB55B435}"/>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E1160-C9CE-4173-BBBB-3A3D7AE2478E}">
  <dimension ref="A1:M94"/>
  <sheetViews>
    <sheetView workbookViewId="0">
      <selection activeCell="L9" sqref="L9"/>
    </sheetView>
  </sheetViews>
  <sheetFormatPr defaultRowHeight="14.5"/>
  <cols>
    <col min="1" max="1" width="9" style="149" customWidth="1"/>
    <col min="2" max="2" width="14.7265625" bestFit="1" customWidth="1"/>
    <col min="9" max="9" width="11" style="169" bestFit="1" customWidth="1"/>
    <col min="10" max="10" width="11" style="169" customWidth="1"/>
    <col min="13" max="13" width="9.26953125" bestFit="1" customWidth="1"/>
  </cols>
  <sheetData>
    <row r="1" spans="1:13" ht="44" thickBot="1">
      <c r="A1" s="156" t="s">
        <v>247</v>
      </c>
      <c r="B1" s="157" t="s">
        <v>258</v>
      </c>
      <c r="H1" s="148" t="s">
        <v>259</v>
      </c>
      <c r="I1" s="168" t="s">
        <v>260</v>
      </c>
    </row>
    <row r="2" spans="1:13">
      <c r="A2" s="170">
        <v>2</v>
      </c>
      <c r="B2" s="162">
        <v>52000</v>
      </c>
      <c r="G2" t="s">
        <v>261</v>
      </c>
      <c r="H2">
        <f>SUMIF($A$2:$A$94,A2,$A$2:$A$94)</f>
        <v>108</v>
      </c>
      <c r="I2" s="169">
        <f>SUMIF($A$2:$A$94,A2,$B$2:$B$94)</f>
        <v>17429930.760000002</v>
      </c>
      <c r="K2" t="s">
        <v>261</v>
      </c>
      <c r="L2" s="171">
        <f t="shared" ref="L2:L8" si="0">H2/$H$9</f>
        <v>0.421875</v>
      </c>
      <c r="M2" s="171">
        <f>I2/$I$9</f>
        <v>0.35262821024689028</v>
      </c>
    </row>
    <row r="3" spans="1:13">
      <c r="A3" s="159">
        <v>2</v>
      </c>
      <c r="B3" s="160">
        <v>35467</v>
      </c>
      <c r="G3" t="s">
        <v>262</v>
      </c>
      <c r="H3">
        <f>SUMIF($A$2:$A$94,A56,$A$2:$A$94)</f>
        <v>66</v>
      </c>
      <c r="I3" s="169">
        <f>SUMIF($A$2:$A$94,A56,$B$2:$B$94)</f>
        <v>11642269.949999999</v>
      </c>
      <c r="K3" t="s">
        <v>262</v>
      </c>
      <c r="L3" s="171">
        <f t="shared" si="0"/>
        <v>0.2578125</v>
      </c>
      <c r="M3" s="171">
        <f t="shared" ref="M3:M8" si="1">I3/$I$9</f>
        <v>0.23553695492016127</v>
      </c>
    </row>
    <row r="4" spans="1:13">
      <c r="A4" s="159">
        <v>2</v>
      </c>
      <c r="B4" s="160">
        <v>20000</v>
      </c>
      <c r="G4" t="s">
        <v>263</v>
      </c>
      <c r="H4">
        <f>SUMIF($A$2:$A$94,A78,$A$2:$A$94)</f>
        <v>36</v>
      </c>
      <c r="I4" s="169">
        <f>SUMIF($A$2:$A$94,A78,$B$2:$B$94)</f>
        <v>16626678.66</v>
      </c>
      <c r="K4" t="s">
        <v>263</v>
      </c>
      <c r="L4" s="171">
        <f t="shared" si="0"/>
        <v>0.140625</v>
      </c>
      <c r="M4" s="171">
        <f t="shared" si="1"/>
        <v>0.33637746580617878</v>
      </c>
    </row>
    <row r="5" spans="1:13">
      <c r="A5" s="159">
        <v>2</v>
      </c>
      <c r="B5" s="163">
        <v>43158</v>
      </c>
      <c r="G5" t="s">
        <v>264</v>
      </c>
      <c r="H5">
        <f>SUMIF($A$2:$A$94,A87,$A$2:$A$94)</f>
        <v>20</v>
      </c>
      <c r="I5" s="169">
        <f>SUMIF($A$2:$A$94,A87,$B$2:$B$94)</f>
        <v>2666053.62</v>
      </c>
      <c r="K5" t="s">
        <v>264</v>
      </c>
      <c r="L5" s="171">
        <f t="shared" si="0"/>
        <v>7.8125E-2</v>
      </c>
      <c r="M5" s="171">
        <f t="shared" si="1"/>
        <v>5.3937432648920224E-2</v>
      </c>
    </row>
    <row r="6" spans="1:13">
      <c r="A6" s="159">
        <v>2</v>
      </c>
      <c r="B6" s="160">
        <v>119997</v>
      </c>
      <c r="G6" t="s">
        <v>265</v>
      </c>
      <c r="H6">
        <f>SUMIF($A$2:$A$94,A91,$A$2:$A$94)</f>
        <v>12</v>
      </c>
      <c r="I6" s="169">
        <f>SUMIF($A$2:$A$94,A91,$B$2:$B$94)</f>
        <v>816096.59</v>
      </c>
      <c r="K6" t="s">
        <v>265</v>
      </c>
      <c r="L6" s="171">
        <f t="shared" si="0"/>
        <v>4.6875E-2</v>
      </c>
      <c r="M6" s="171">
        <f t="shared" si="1"/>
        <v>1.6510603735771248E-2</v>
      </c>
    </row>
    <row r="7" spans="1:13">
      <c r="A7" s="159">
        <v>2</v>
      </c>
      <c r="B7" s="160">
        <v>320000</v>
      </c>
      <c r="G7" t="s">
        <v>266</v>
      </c>
      <c r="H7">
        <f>SUMIF($A$2:$A$94,A93,$A$2:$A$94)</f>
        <v>14</v>
      </c>
      <c r="I7" s="169">
        <f>SUMIF($A$2:$A$94,A93,$B$2:$B$94)</f>
        <v>247604.47</v>
      </c>
      <c r="K7" t="s">
        <v>266</v>
      </c>
      <c r="L7" s="171">
        <f t="shared" si="0"/>
        <v>5.46875E-2</v>
      </c>
      <c r="M7" s="171">
        <f t="shared" si="1"/>
        <v>5.0093326420781389E-3</v>
      </c>
    </row>
    <row r="8" spans="1:13">
      <c r="A8" s="159">
        <v>2</v>
      </c>
      <c r="B8" s="160">
        <v>33859</v>
      </c>
      <c r="G8" t="s">
        <v>267</v>
      </c>
      <c r="H8">
        <v>0</v>
      </c>
      <c r="I8" s="169">
        <v>0</v>
      </c>
      <c r="K8" t="s">
        <v>267</v>
      </c>
      <c r="L8" s="171">
        <f t="shared" si="0"/>
        <v>0</v>
      </c>
      <c r="M8" s="171">
        <f t="shared" si="1"/>
        <v>0</v>
      </c>
    </row>
    <row r="9" spans="1:13">
      <c r="A9" s="159">
        <v>2</v>
      </c>
      <c r="B9" s="160">
        <v>783874.67</v>
      </c>
      <c r="H9">
        <f>SUM(H2:H8)</f>
        <v>256</v>
      </c>
      <c r="I9" s="169">
        <f>SUM(I2:I8)</f>
        <v>49428634.050000004</v>
      </c>
    </row>
    <row r="10" spans="1:13">
      <c r="A10" s="159">
        <v>2</v>
      </c>
      <c r="B10" s="160">
        <v>419000</v>
      </c>
    </row>
    <row r="11" spans="1:13">
      <c r="A11" s="159">
        <v>2</v>
      </c>
      <c r="B11" s="160">
        <v>916830</v>
      </c>
    </row>
    <row r="12" spans="1:13">
      <c r="A12" s="159">
        <v>2</v>
      </c>
      <c r="B12" s="160">
        <v>310926</v>
      </c>
    </row>
    <row r="13" spans="1:13">
      <c r="A13" s="159">
        <v>2</v>
      </c>
      <c r="B13" s="160">
        <v>86665</v>
      </c>
    </row>
    <row r="14" spans="1:13">
      <c r="A14" s="159">
        <v>2</v>
      </c>
      <c r="B14" s="160">
        <v>230000</v>
      </c>
    </row>
    <row r="15" spans="1:13">
      <c r="A15" s="159">
        <v>2</v>
      </c>
      <c r="B15" s="160">
        <v>168000</v>
      </c>
    </row>
    <row r="16" spans="1:13">
      <c r="A16" s="159">
        <v>2</v>
      </c>
      <c r="B16" s="160">
        <v>1018810</v>
      </c>
    </row>
    <row r="17" spans="1:2">
      <c r="A17" s="159">
        <v>2</v>
      </c>
      <c r="B17" s="160">
        <v>1026641.34</v>
      </c>
    </row>
    <row r="18" spans="1:2">
      <c r="A18" s="159">
        <v>2</v>
      </c>
      <c r="B18" s="160">
        <v>424891</v>
      </c>
    </row>
    <row r="19" spans="1:2">
      <c r="A19" s="159">
        <v>2</v>
      </c>
      <c r="B19" s="160">
        <v>104700</v>
      </c>
    </row>
    <row r="20" spans="1:2">
      <c r="A20" s="159">
        <v>2</v>
      </c>
      <c r="B20" s="160">
        <v>115000</v>
      </c>
    </row>
    <row r="21" spans="1:2">
      <c r="A21" s="159">
        <v>2</v>
      </c>
      <c r="B21" s="160">
        <v>113414.53</v>
      </c>
    </row>
    <row r="22" spans="1:2">
      <c r="A22" s="172">
        <v>2</v>
      </c>
      <c r="B22" s="160">
        <v>78779</v>
      </c>
    </row>
    <row r="23" spans="1:2">
      <c r="A23" s="159">
        <v>2</v>
      </c>
      <c r="B23" s="160">
        <v>114651.32</v>
      </c>
    </row>
    <row r="24" spans="1:2">
      <c r="A24" s="159">
        <v>2</v>
      </c>
      <c r="B24" s="160">
        <v>74705.740000000005</v>
      </c>
    </row>
    <row r="25" spans="1:2">
      <c r="A25" s="159">
        <v>2</v>
      </c>
      <c r="B25" s="160">
        <v>155332.54</v>
      </c>
    </row>
    <row r="26" spans="1:2">
      <c r="A26" s="172">
        <v>2</v>
      </c>
      <c r="B26" s="160">
        <v>146545.18</v>
      </c>
    </row>
    <row r="27" spans="1:2">
      <c r="A27" s="159">
        <v>2</v>
      </c>
      <c r="B27" s="160">
        <v>95571</v>
      </c>
    </row>
    <row r="28" spans="1:2">
      <c r="A28" s="172">
        <v>2</v>
      </c>
      <c r="B28" s="160">
        <v>71022</v>
      </c>
    </row>
    <row r="29" spans="1:2">
      <c r="A29" s="159">
        <v>2</v>
      </c>
      <c r="B29" s="160">
        <v>86377.5</v>
      </c>
    </row>
    <row r="30" spans="1:2">
      <c r="A30" s="159">
        <v>2</v>
      </c>
      <c r="B30" s="160">
        <v>78182</v>
      </c>
    </row>
    <row r="31" spans="1:2">
      <c r="A31" s="159">
        <v>2</v>
      </c>
      <c r="B31" s="160">
        <v>107494.67</v>
      </c>
    </row>
    <row r="32" spans="1:2">
      <c r="A32" s="159">
        <v>2</v>
      </c>
      <c r="B32" s="160">
        <v>124265</v>
      </c>
    </row>
    <row r="33" spans="1:2">
      <c r="A33" s="159">
        <v>2</v>
      </c>
      <c r="B33" s="160">
        <v>119127</v>
      </c>
    </row>
    <row r="34" spans="1:2">
      <c r="A34" s="159">
        <v>2</v>
      </c>
      <c r="B34" s="160">
        <v>116401</v>
      </c>
    </row>
    <row r="35" spans="1:2">
      <c r="A35" s="159">
        <v>2</v>
      </c>
      <c r="B35" s="160">
        <v>58729</v>
      </c>
    </row>
    <row r="36" spans="1:2">
      <c r="A36" s="159">
        <v>2</v>
      </c>
      <c r="B36" s="160">
        <v>150000</v>
      </c>
    </row>
    <row r="37" spans="1:2">
      <c r="A37" s="159">
        <v>2</v>
      </c>
      <c r="B37" s="160">
        <v>70000</v>
      </c>
    </row>
    <row r="38" spans="1:2">
      <c r="A38" s="159">
        <v>2</v>
      </c>
      <c r="B38" s="160">
        <v>50000</v>
      </c>
    </row>
    <row r="39" spans="1:2">
      <c r="A39" s="159">
        <v>2</v>
      </c>
      <c r="B39" s="160">
        <v>140000</v>
      </c>
    </row>
    <row r="40" spans="1:2">
      <c r="A40" s="173">
        <v>2</v>
      </c>
      <c r="B40" s="174">
        <v>460000</v>
      </c>
    </row>
    <row r="41" spans="1:2">
      <c r="A41" s="173">
        <v>2</v>
      </c>
      <c r="B41" s="174">
        <v>400000</v>
      </c>
    </row>
    <row r="42" spans="1:2">
      <c r="A42" s="173">
        <v>2</v>
      </c>
      <c r="B42" s="174">
        <v>300000</v>
      </c>
    </row>
    <row r="43" spans="1:2">
      <c r="A43" s="173">
        <v>2</v>
      </c>
      <c r="B43" s="174">
        <v>350000</v>
      </c>
    </row>
    <row r="44" spans="1:2">
      <c r="A44" s="173">
        <v>2</v>
      </c>
      <c r="B44" s="174">
        <v>450000</v>
      </c>
    </row>
    <row r="45" spans="1:2">
      <c r="A45" s="173">
        <v>2</v>
      </c>
      <c r="B45" s="174">
        <v>600000</v>
      </c>
    </row>
    <row r="46" spans="1:2">
      <c r="A46" s="173">
        <v>2</v>
      </c>
      <c r="B46" s="174">
        <v>300000</v>
      </c>
    </row>
    <row r="47" spans="1:2">
      <c r="A47" s="173">
        <v>2</v>
      </c>
      <c r="B47" s="174">
        <v>750000</v>
      </c>
    </row>
    <row r="48" spans="1:2">
      <c r="A48" s="173">
        <v>2</v>
      </c>
      <c r="B48" s="174">
        <v>350000</v>
      </c>
    </row>
    <row r="49" spans="1:2">
      <c r="A49" s="173">
        <v>2</v>
      </c>
      <c r="B49" s="174">
        <v>206829</v>
      </c>
    </row>
    <row r="50" spans="1:2">
      <c r="A50" s="173">
        <v>2</v>
      </c>
      <c r="B50" s="174">
        <v>149929</v>
      </c>
    </row>
    <row r="51" spans="1:2">
      <c r="A51" s="173">
        <v>2</v>
      </c>
      <c r="B51" s="174">
        <v>298427.71999999997</v>
      </c>
    </row>
    <row r="52" spans="1:2">
      <c r="A52" s="173">
        <v>2</v>
      </c>
      <c r="B52" s="174">
        <v>1738987.05</v>
      </c>
    </row>
    <row r="53" spans="1:2">
      <c r="A53" s="173">
        <v>2</v>
      </c>
      <c r="B53" s="174">
        <v>1901705.97</v>
      </c>
    </row>
    <row r="54" spans="1:2">
      <c r="A54" s="173">
        <v>2</v>
      </c>
      <c r="B54" s="174">
        <v>322635.53000000003</v>
      </c>
    </row>
    <row r="55" spans="1:2">
      <c r="A55" s="173">
        <v>2</v>
      </c>
      <c r="B55" s="174">
        <v>671000</v>
      </c>
    </row>
    <row r="56" spans="1:2">
      <c r="A56" s="159">
        <v>3</v>
      </c>
      <c r="B56" s="163">
        <v>265016.67</v>
      </c>
    </row>
    <row r="57" spans="1:2">
      <c r="A57" s="159">
        <v>3</v>
      </c>
      <c r="B57" s="160">
        <v>861761.97</v>
      </c>
    </row>
    <row r="58" spans="1:2">
      <c r="A58" s="159">
        <v>3</v>
      </c>
      <c r="B58" s="160">
        <v>221467.33</v>
      </c>
    </row>
    <row r="59" spans="1:2">
      <c r="A59" s="159">
        <v>3</v>
      </c>
      <c r="B59" s="160">
        <v>533200</v>
      </c>
    </row>
    <row r="60" spans="1:2">
      <c r="A60" s="159">
        <v>3</v>
      </c>
      <c r="B60" s="163">
        <v>161136</v>
      </c>
    </row>
    <row r="61" spans="1:2">
      <c r="A61" s="159">
        <v>3</v>
      </c>
      <c r="B61" s="163">
        <v>36480</v>
      </c>
    </row>
    <row r="62" spans="1:2">
      <c r="A62" s="159">
        <v>3</v>
      </c>
      <c r="B62" s="160">
        <v>666038.66</v>
      </c>
    </row>
    <row r="63" spans="1:2">
      <c r="A63" s="159">
        <v>3</v>
      </c>
      <c r="B63" s="160">
        <v>664873.32999999996</v>
      </c>
    </row>
    <row r="64" spans="1:2">
      <c r="A64" s="159">
        <v>3</v>
      </c>
      <c r="B64" s="161">
        <v>820000</v>
      </c>
    </row>
    <row r="65" spans="1:2">
      <c r="A65" s="159">
        <v>3</v>
      </c>
      <c r="B65" s="161">
        <v>423978</v>
      </c>
    </row>
    <row r="66" spans="1:2">
      <c r="A66" s="159">
        <v>3</v>
      </c>
      <c r="B66" s="161">
        <v>916630.36</v>
      </c>
    </row>
    <row r="67" spans="1:2">
      <c r="A67" s="159">
        <v>3</v>
      </c>
      <c r="B67" s="161">
        <v>226334</v>
      </c>
    </row>
    <row r="68" spans="1:2">
      <c r="A68" s="159">
        <v>3</v>
      </c>
      <c r="B68" s="161">
        <v>383692.33</v>
      </c>
    </row>
    <row r="69" spans="1:2">
      <c r="A69" s="159">
        <v>3</v>
      </c>
      <c r="B69" s="161">
        <v>35507</v>
      </c>
    </row>
    <row r="70" spans="1:2">
      <c r="A70" s="173">
        <v>3</v>
      </c>
      <c r="B70" s="175">
        <v>500000</v>
      </c>
    </row>
    <row r="71" spans="1:2">
      <c r="A71" s="173">
        <v>3</v>
      </c>
      <c r="B71" s="175">
        <v>300000</v>
      </c>
    </row>
    <row r="72" spans="1:2">
      <c r="A72" s="173">
        <v>3</v>
      </c>
      <c r="B72" s="175">
        <v>385000</v>
      </c>
    </row>
    <row r="73" spans="1:2">
      <c r="A73" s="173">
        <v>3</v>
      </c>
      <c r="B73" s="175">
        <v>382000</v>
      </c>
    </row>
    <row r="74" spans="1:2">
      <c r="A74" s="173">
        <v>3</v>
      </c>
      <c r="B74" s="175">
        <v>1222139.69</v>
      </c>
    </row>
    <row r="75" spans="1:2">
      <c r="A75" s="173">
        <v>3</v>
      </c>
      <c r="B75" s="175">
        <v>2276885</v>
      </c>
    </row>
    <row r="76" spans="1:2">
      <c r="A76" s="173">
        <v>3</v>
      </c>
      <c r="B76" s="175">
        <v>220129.61</v>
      </c>
    </row>
    <row r="77" spans="1:2">
      <c r="A77" s="173">
        <v>3</v>
      </c>
      <c r="B77" s="175">
        <v>140000</v>
      </c>
    </row>
    <row r="78" spans="1:2">
      <c r="A78" s="159">
        <v>4</v>
      </c>
      <c r="B78" s="161">
        <v>82098</v>
      </c>
    </row>
    <row r="79" spans="1:2">
      <c r="A79" s="159">
        <v>4</v>
      </c>
      <c r="B79" s="162">
        <v>777866</v>
      </c>
    </row>
    <row r="80" spans="1:2">
      <c r="A80" s="159">
        <v>4</v>
      </c>
      <c r="B80" s="162">
        <v>12699997</v>
      </c>
    </row>
    <row r="81" spans="1:2">
      <c r="A81" s="159">
        <v>4</v>
      </c>
      <c r="B81" s="161">
        <v>50000</v>
      </c>
    </row>
    <row r="82" spans="1:2">
      <c r="A82" s="159">
        <v>4</v>
      </c>
      <c r="B82" s="161">
        <v>550000</v>
      </c>
    </row>
    <row r="83" spans="1:2">
      <c r="A83" s="159">
        <v>4</v>
      </c>
      <c r="B83" s="161">
        <v>144782</v>
      </c>
    </row>
    <row r="84" spans="1:2">
      <c r="A84" s="173">
        <v>4</v>
      </c>
      <c r="B84" s="175">
        <v>271935.65999999997</v>
      </c>
    </row>
    <row r="85" spans="1:2">
      <c r="A85" s="173">
        <v>4</v>
      </c>
      <c r="B85" s="175">
        <v>1650000</v>
      </c>
    </row>
    <row r="86" spans="1:2">
      <c r="A86" s="173">
        <v>4</v>
      </c>
      <c r="B86" s="175">
        <v>400000</v>
      </c>
    </row>
    <row r="87" spans="1:2">
      <c r="A87" s="159">
        <v>5</v>
      </c>
      <c r="B87" s="161">
        <v>195000</v>
      </c>
    </row>
    <row r="88" spans="1:2">
      <c r="A88" s="159">
        <v>5</v>
      </c>
      <c r="B88" s="161">
        <v>388671.75</v>
      </c>
    </row>
    <row r="89" spans="1:2">
      <c r="A89" s="173">
        <v>5</v>
      </c>
      <c r="B89" s="175">
        <v>330931.87</v>
      </c>
    </row>
    <row r="90" spans="1:2">
      <c r="A90" s="173">
        <v>5</v>
      </c>
      <c r="B90" s="175">
        <v>1751450</v>
      </c>
    </row>
    <row r="91" spans="1:2">
      <c r="A91" s="173">
        <v>6</v>
      </c>
      <c r="B91" s="175">
        <v>419715.8</v>
      </c>
    </row>
    <row r="92" spans="1:2">
      <c r="A92" s="173">
        <v>6</v>
      </c>
      <c r="B92" s="175">
        <v>396380.79</v>
      </c>
    </row>
    <row r="93" spans="1:2">
      <c r="A93" s="159">
        <v>7</v>
      </c>
      <c r="B93" s="161">
        <v>44805</v>
      </c>
    </row>
    <row r="94" spans="1:2">
      <c r="A94" s="173">
        <v>7</v>
      </c>
      <c r="B94" s="175">
        <v>202799.47</v>
      </c>
    </row>
  </sheetData>
  <autoFilter ref="A1:B94" xr:uid="{8171A23E-F21B-41E8-953E-C81900C32238}">
    <sortState xmlns:xlrd2="http://schemas.microsoft.com/office/spreadsheetml/2017/richdata2" ref="A2:B94">
      <sortCondition ref="A1:A94"/>
    </sortState>
  </autoFilter>
  <conditionalFormatting sqref="A2:A62">
    <cfRule type="expression" dxfId="1" priority="2">
      <formula>OR($O2="Deployment ready solutions",$O2="Research &amp; engagement informing strategy",$O2="Industry standardisation")</formula>
    </cfRule>
  </conditionalFormatting>
  <conditionalFormatting sqref="A63:A94">
    <cfRule type="expression" dxfId="0" priority="1">
      <formula>OR($M63="Deployment ready solutions",$M63="Research &amp; engagement informing strategy",$M63="Industry standardisation")</formula>
    </cfRule>
  </conditionalFormatting>
  <dataValidations count="2">
    <dataValidation type="decimal" operator="greaterThan" allowBlank="1" showInputMessage="1" showErrorMessage="1" sqref="B2:B35 B40:B61 B63:B94" xr:uid="{7BE7B22B-CF5D-4243-9F98-1F677D56C654}">
      <formula1>-100000000</formula1>
    </dataValidation>
    <dataValidation type="whole" allowBlank="1" showInputMessage="1" showErrorMessage="1" error="Please enter a TRL number (whole number between 1 and 8)" sqref="A2:A35 A40:A57 B62 A63:A94" xr:uid="{C62DFF63-21B6-4C1A-BCB1-EECF63253926}">
      <formula1>1</formula1>
      <formula2>8</formula2>
    </dataValidation>
  </dataValidations>
  <pageMargins left="0.7" right="0.7" top="0.75" bottom="0.75" header="0.3" footer="0.3"/>
  <pageSetup paperSize="9" orientation="portrait" r:id="rId1"/>
  <headerFooter>
    <oddFooter>&amp;C&amp;1#&amp;"Calibri"&amp;12&amp;K008000Internal Use</oddFooter>
  </headerFooter>
  <customProperties>
    <customPr name="_pios_id" r:id="rId2"/>
  </customProperties>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DE4EA-4B3D-4D44-93C1-55BC961C2D4F}">
  <dimension ref="B2:K21"/>
  <sheetViews>
    <sheetView showGridLines="0" workbookViewId="0">
      <selection activeCell="A26" sqref="A26"/>
    </sheetView>
  </sheetViews>
  <sheetFormatPr defaultColWidth="8.81640625" defaultRowHeight="14.5"/>
  <cols>
    <col min="2" max="2" width="10.453125" bestFit="1" customWidth="1"/>
    <col min="3" max="3" width="12.81640625" bestFit="1" customWidth="1"/>
    <col min="4" max="4" width="28" bestFit="1" customWidth="1"/>
    <col min="5" max="5" width="26.453125" bestFit="1" customWidth="1"/>
    <col min="6" max="6" width="31" bestFit="1" customWidth="1"/>
    <col min="7" max="7" width="25.81640625" bestFit="1" customWidth="1"/>
    <col min="8" max="8" width="21" bestFit="1" customWidth="1"/>
    <col min="9" max="10" width="53.7265625" customWidth="1"/>
  </cols>
  <sheetData>
    <row r="2" spans="2:11">
      <c r="B2" s="176" t="s">
        <v>268</v>
      </c>
      <c r="C2" s="176" t="s">
        <v>269</v>
      </c>
      <c r="D2" s="176" t="s">
        <v>270</v>
      </c>
      <c r="E2" s="176" t="s">
        <v>271</v>
      </c>
      <c r="F2" s="176" t="s">
        <v>272</v>
      </c>
      <c r="G2" s="176" t="s">
        <v>273</v>
      </c>
      <c r="H2" s="176" t="s">
        <v>274</v>
      </c>
      <c r="I2" s="176" t="s">
        <v>275</v>
      </c>
      <c r="J2" t="s">
        <v>248</v>
      </c>
      <c r="K2" t="s">
        <v>276</v>
      </c>
    </row>
    <row r="3" spans="2:11">
      <c r="B3" t="s">
        <v>246</v>
      </c>
      <c r="C3" t="s">
        <v>277</v>
      </c>
      <c r="D3" t="s">
        <v>278</v>
      </c>
      <c r="E3" t="s">
        <v>279</v>
      </c>
      <c r="F3" t="s">
        <v>279</v>
      </c>
      <c r="G3" t="s">
        <v>256</v>
      </c>
      <c r="H3" t="s">
        <v>280</v>
      </c>
      <c r="I3" t="s">
        <v>281</v>
      </c>
      <c r="J3" t="s">
        <v>282</v>
      </c>
      <c r="K3" t="s">
        <v>283</v>
      </c>
    </row>
    <row r="4" spans="2:11">
      <c r="B4" t="s">
        <v>284</v>
      </c>
      <c r="C4" t="s">
        <v>285</v>
      </c>
      <c r="D4" t="s">
        <v>286</v>
      </c>
      <c r="E4" t="s">
        <v>287</v>
      </c>
      <c r="F4" t="s">
        <v>287</v>
      </c>
      <c r="G4" t="s">
        <v>257</v>
      </c>
      <c r="H4" t="s">
        <v>288</v>
      </c>
      <c r="I4" t="s">
        <v>289</v>
      </c>
      <c r="J4" t="s">
        <v>290</v>
      </c>
      <c r="K4" t="s">
        <v>291</v>
      </c>
    </row>
    <row r="5" spans="2:11">
      <c r="E5" t="s">
        <v>292</v>
      </c>
      <c r="F5" t="s">
        <v>292</v>
      </c>
      <c r="I5" t="s">
        <v>293</v>
      </c>
      <c r="J5" t="s">
        <v>294</v>
      </c>
    </row>
    <row r="6" spans="2:11">
      <c r="F6" t="s">
        <v>295</v>
      </c>
      <c r="I6" t="s">
        <v>296</v>
      </c>
      <c r="J6" s="177" t="s">
        <v>297</v>
      </c>
    </row>
    <row r="7" spans="2:11">
      <c r="F7" t="s">
        <v>298</v>
      </c>
      <c r="I7" t="s">
        <v>299</v>
      </c>
    </row>
    <row r="8" spans="2:11">
      <c r="B8" s="176" t="s">
        <v>300</v>
      </c>
      <c r="D8" s="176" t="s">
        <v>240</v>
      </c>
      <c r="F8" t="s">
        <v>301</v>
      </c>
    </row>
    <row r="9" spans="2:11">
      <c r="B9" t="s">
        <v>302</v>
      </c>
      <c r="D9" t="s">
        <v>303</v>
      </c>
    </row>
    <row r="10" spans="2:11">
      <c r="B10" t="s">
        <v>304</v>
      </c>
      <c r="D10" t="s">
        <v>297</v>
      </c>
    </row>
    <row r="11" spans="2:11">
      <c r="B11" t="s">
        <v>305</v>
      </c>
    </row>
    <row r="14" spans="2:11">
      <c r="B14" s="176" t="s">
        <v>239</v>
      </c>
      <c r="D14" s="176" t="s">
        <v>241</v>
      </c>
      <c r="E14" s="176" t="s">
        <v>306</v>
      </c>
      <c r="F14" s="176" t="s">
        <v>242</v>
      </c>
      <c r="G14" s="176"/>
    </row>
    <row r="15" spans="2:11">
      <c r="B15" t="s">
        <v>307</v>
      </c>
      <c r="D15" t="s">
        <v>307</v>
      </c>
      <c r="E15" t="s">
        <v>249</v>
      </c>
      <c r="F15" t="s">
        <v>308</v>
      </c>
    </row>
    <row r="16" spans="2:11">
      <c r="B16" t="s">
        <v>309</v>
      </c>
      <c r="D16" t="s">
        <v>309</v>
      </c>
      <c r="E16" t="s">
        <v>250</v>
      </c>
      <c r="F16" t="s">
        <v>310</v>
      </c>
    </row>
    <row r="17" spans="2:5">
      <c r="B17" t="s">
        <v>311</v>
      </c>
      <c r="D17" t="s">
        <v>311</v>
      </c>
      <c r="E17" t="s">
        <v>251</v>
      </c>
    </row>
    <row r="18" spans="2:5">
      <c r="B18" t="s">
        <v>312</v>
      </c>
      <c r="D18" t="s">
        <v>313</v>
      </c>
      <c r="E18" t="s">
        <v>252</v>
      </c>
    </row>
    <row r="19" spans="2:5">
      <c r="B19" t="s">
        <v>314</v>
      </c>
      <c r="E19" t="s">
        <v>253</v>
      </c>
    </row>
    <row r="20" spans="2:5">
      <c r="B20" t="s">
        <v>315</v>
      </c>
    </row>
    <row r="21" spans="2:5">
      <c r="B21" t="s">
        <v>316</v>
      </c>
    </row>
  </sheetData>
  <pageMargins left="0.7" right="0.7" top="0.75" bottom="0.75" header="0.3" footer="0.3"/>
  <pageSetup paperSize="9" orientation="portrait" r:id="rId1"/>
  <headerFooter>
    <oddFooter>&amp;C&amp;1#&amp;"Calibri"&amp;12&amp;K008000Internal Use</oddFooter>
  </headerFooter>
  <customProperties>
    <customPr name="_pios_id" r:id="rId2"/>
  </customPropertie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
  <sheetViews>
    <sheetView topLeftCell="A27" zoomScale="80" zoomScaleNormal="80" workbookViewId="0">
      <selection activeCell="E10" sqref="E10"/>
    </sheetView>
  </sheetViews>
  <sheetFormatPr defaultColWidth="0" defaultRowHeight="14.5"/>
  <cols>
    <col min="1" max="1" width="2.453125" customWidth="1"/>
    <col min="2" max="3" width="18.54296875" customWidth="1"/>
    <col min="4" max="4" width="86" customWidth="1"/>
    <col min="5" max="5" width="9.453125" customWidth="1"/>
    <col min="6" max="44" width="0" hidden="1" customWidth="1"/>
    <col min="45" max="16384" width="9.453125" hidden="1"/>
  </cols>
  <sheetData>
    <row r="1" spans="1:37" s="2" customFormat="1" ht="13.5">
      <c r="A1" s="19" t="str">
        <f ca="1">MID(CELL("filename",A1),FIND("]",CELL("filename",A1))+1,256)</f>
        <v>Changes Log</v>
      </c>
      <c r="I1" s="7"/>
      <c r="J1" s="7"/>
      <c r="K1" s="7"/>
      <c r="L1" s="7"/>
      <c r="AG1" s="7"/>
    </row>
    <row r="2" spans="1:37" s="2" customFormat="1" ht="13.5">
      <c r="A2" s="20"/>
    </row>
    <row r="3" spans="1:37" s="2" customFormat="1" ht="13.5">
      <c r="A3" s="20" t="s">
        <v>43</v>
      </c>
    </row>
    <row r="4" spans="1:37" s="2" customFormat="1" ht="13.5">
      <c r="D4" s="85"/>
      <c r="AD4" s="85"/>
    </row>
    <row r="5" spans="1:37" s="2" customFormat="1" ht="13.5">
      <c r="D5" s="181"/>
      <c r="AD5" s="183"/>
      <c r="AE5" s="183"/>
      <c r="AF5" s="183"/>
      <c r="AG5" s="183"/>
      <c r="AH5" s="183"/>
      <c r="AI5" s="183"/>
      <c r="AJ5" s="183"/>
      <c r="AK5" s="183"/>
    </row>
    <row r="7" spans="1:37" ht="27.5">
      <c r="B7" s="87" t="s">
        <v>44</v>
      </c>
      <c r="C7" s="95" t="s">
        <v>45</v>
      </c>
      <c r="D7" s="86" t="s">
        <v>46</v>
      </c>
    </row>
    <row r="8" spans="1:37">
      <c r="B8" s="179">
        <v>45000</v>
      </c>
      <c r="C8" s="179" t="s">
        <v>47</v>
      </c>
      <c r="D8" s="147" t="s">
        <v>48</v>
      </c>
    </row>
    <row r="9" spans="1:37">
      <c r="B9" s="179">
        <v>45001</v>
      </c>
      <c r="C9" s="179" t="s">
        <v>47</v>
      </c>
      <c r="D9" s="192" t="s">
        <v>49</v>
      </c>
    </row>
    <row r="10" spans="1:37">
      <c r="B10" s="179">
        <v>45001</v>
      </c>
      <c r="C10" s="179" t="s">
        <v>47</v>
      </c>
      <c r="D10" s="147" t="s">
        <v>50</v>
      </c>
    </row>
    <row r="11" spans="1:37">
      <c r="B11" s="179">
        <v>45050</v>
      </c>
      <c r="C11" s="179" t="s">
        <v>47</v>
      </c>
      <c r="D11" s="192" t="s">
        <v>51</v>
      </c>
    </row>
    <row r="12" spans="1:37">
      <c r="B12" s="179">
        <v>45050</v>
      </c>
      <c r="C12" s="179" t="s">
        <v>47</v>
      </c>
      <c r="D12" s="192" t="s">
        <v>52</v>
      </c>
    </row>
    <row r="13" spans="1:37">
      <c r="B13" s="179">
        <v>45086</v>
      </c>
      <c r="C13" s="179" t="s">
        <v>47</v>
      </c>
      <c r="D13" s="192" t="s">
        <v>53</v>
      </c>
    </row>
    <row r="14" spans="1:37">
      <c r="B14" s="179">
        <v>45090</v>
      </c>
      <c r="C14" s="179" t="s">
        <v>47</v>
      </c>
      <c r="D14" s="192" t="s">
        <v>54</v>
      </c>
    </row>
    <row r="15" spans="1:37">
      <c r="B15" s="179">
        <v>45090</v>
      </c>
      <c r="C15" s="179" t="s">
        <v>47</v>
      </c>
      <c r="D15" s="147" t="s">
        <v>55</v>
      </c>
    </row>
    <row r="16" spans="1:37" ht="162.5">
      <c r="B16" s="179">
        <v>45364</v>
      </c>
      <c r="C16" s="179" t="s">
        <v>56</v>
      </c>
      <c r="D16" s="180" t="s">
        <v>317</v>
      </c>
    </row>
    <row r="17" spans="2:4" ht="108.5">
      <c r="B17" s="179">
        <v>45364</v>
      </c>
      <c r="C17" s="179" t="s">
        <v>56</v>
      </c>
      <c r="D17" s="180" t="s">
        <v>318</v>
      </c>
    </row>
    <row r="18" spans="2:4" ht="81.5">
      <c r="B18" s="179">
        <v>45364</v>
      </c>
      <c r="C18" s="179" t="s">
        <v>56</v>
      </c>
      <c r="D18" s="180" t="s">
        <v>319</v>
      </c>
    </row>
    <row r="19" spans="2:4" ht="41">
      <c r="B19" s="179">
        <v>45364</v>
      </c>
      <c r="C19" s="179" t="s">
        <v>56</v>
      </c>
      <c r="D19" s="180" t="s">
        <v>320</v>
      </c>
    </row>
    <row r="20" spans="2:4" ht="27.5">
      <c r="B20" s="179">
        <v>45364</v>
      </c>
      <c r="C20" s="179" t="s">
        <v>56</v>
      </c>
      <c r="D20" s="180" t="s">
        <v>57</v>
      </c>
    </row>
    <row r="21" spans="2:4" ht="41">
      <c r="B21" s="179">
        <v>45364</v>
      </c>
      <c r="C21" s="179" t="s">
        <v>56</v>
      </c>
      <c r="D21" s="180" t="s">
        <v>327</v>
      </c>
    </row>
    <row r="22" spans="2:4" ht="41">
      <c r="B22" s="179">
        <v>45364</v>
      </c>
      <c r="C22" s="179" t="s">
        <v>56</v>
      </c>
      <c r="D22" s="180" t="s">
        <v>328</v>
      </c>
    </row>
    <row r="23" spans="2:4" ht="27.5">
      <c r="B23" s="179">
        <v>45364</v>
      </c>
      <c r="C23" s="179" t="s">
        <v>56</v>
      </c>
      <c r="D23" s="180" t="s">
        <v>58</v>
      </c>
    </row>
    <row r="24" spans="2:4" ht="27.5">
      <c r="B24" s="179">
        <v>45364</v>
      </c>
      <c r="C24" s="179" t="s">
        <v>56</v>
      </c>
      <c r="D24" s="180" t="s">
        <v>59</v>
      </c>
    </row>
    <row r="25" spans="2:4" ht="27.5">
      <c r="B25" s="179">
        <v>45364</v>
      </c>
      <c r="C25" s="179" t="s">
        <v>56</v>
      </c>
      <c r="D25" s="180" t="s">
        <v>60</v>
      </c>
    </row>
    <row r="26" spans="2:4" ht="27.5">
      <c r="B26" s="179">
        <v>45364</v>
      </c>
      <c r="C26" s="179" t="s">
        <v>56</v>
      </c>
      <c r="D26" s="180" t="s">
        <v>61</v>
      </c>
    </row>
    <row r="27" spans="2:4" ht="27.5">
      <c r="B27" s="179">
        <v>45364</v>
      </c>
      <c r="C27" s="179" t="s">
        <v>56</v>
      </c>
      <c r="D27" s="180" t="s">
        <v>62</v>
      </c>
    </row>
    <row r="28" spans="2:4" ht="68">
      <c r="B28" s="179">
        <v>45364</v>
      </c>
      <c r="C28" s="179" t="s">
        <v>56</v>
      </c>
      <c r="D28" s="180" t="s">
        <v>63</v>
      </c>
    </row>
    <row r="29" spans="2:4" ht="68">
      <c r="B29" s="179">
        <v>45364</v>
      </c>
      <c r="C29" s="179" t="s">
        <v>56</v>
      </c>
      <c r="D29" s="180" t="s">
        <v>321</v>
      </c>
    </row>
    <row r="30" spans="2:4" ht="95">
      <c r="B30" s="179">
        <v>45366</v>
      </c>
      <c r="C30" s="179" t="s">
        <v>56</v>
      </c>
      <c r="D30" s="180" t="s">
        <v>322</v>
      </c>
    </row>
    <row r="31" spans="2:4" ht="95">
      <c r="B31" s="179">
        <v>45366</v>
      </c>
      <c r="C31" s="179" t="s">
        <v>56</v>
      </c>
      <c r="D31" s="180" t="s">
        <v>323</v>
      </c>
    </row>
    <row r="32" spans="2:4" ht="95">
      <c r="B32" s="179">
        <v>45366</v>
      </c>
      <c r="C32" s="179" t="s">
        <v>56</v>
      </c>
      <c r="D32" s="180" t="s">
        <v>324</v>
      </c>
    </row>
    <row r="33" spans="2:4" ht="68">
      <c r="B33" s="179">
        <v>45366</v>
      </c>
      <c r="C33" s="179" t="s">
        <v>56</v>
      </c>
      <c r="D33" s="180" t="s">
        <v>325</v>
      </c>
    </row>
    <row r="34" spans="2:4" ht="81.5">
      <c r="B34" s="179">
        <v>45371</v>
      </c>
      <c r="C34" s="179" t="s">
        <v>56</v>
      </c>
      <c r="D34" s="180" t="s">
        <v>326</v>
      </c>
    </row>
    <row r="35" spans="2:4">
      <c r="B35" s="147"/>
      <c r="C35" s="179"/>
      <c r="D35" s="147"/>
    </row>
    <row r="36" spans="2:4">
      <c r="B36" s="147"/>
      <c r="C36" s="179"/>
      <c r="D36" s="147"/>
    </row>
    <row r="37" spans="2:4">
      <c r="B37" s="147"/>
      <c r="C37" s="179"/>
      <c r="D37" s="147"/>
    </row>
    <row r="38" spans="2:4">
      <c r="B38" s="147"/>
      <c r="C38" s="179"/>
      <c r="D38" s="147"/>
    </row>
    <row r="39" spans="2:4">
      <c r="B39" s="147"/>
      <c r="C39" s="179"/>
      <c r="D39" s="147"/>
    </row>
    <row r="40" spans="2:4">
      <c r="B40" s="147"/>
      <c r="C40" s="179"/>
      <c r="D40" s="147"/>
    </row>
    <row r="41" spans="2:4">
      <c r="B41" s="147"/>
      <c r="C41" s="179"/>
      <c r="D41" s="147"/>
    </row>
    <row r="42" spans="2:4">
      <c r="B42" s="147"/>
      <c r="C42" s="179"/>
      <c r="D42" s="147"/>
    </row>
    <row r="43" spans="2:4">
      <c r="B43" s="147"/>
      <c r="C43" s="179"/>
      <c r="D43" s="147"/>
    </row>
    <row r="44" spans="2:4">
      <c r="B44" s="147"/>
      <c r="C44" s="179"/>
      <c r="D44" s="147"/>
    </row>
    <row r="45" spans="2:4">
      <c r="B45" s="147"/>
      <c r="C45" s="179"/>
      <c r="D45" s="147"/>
    </row>
    <row r="46" spans="2:4">
      <c r="B46" s="147"/>
      <c r="C46" s="179"/>
      <c r="D46" s="147"/>
    </row>
    <row r="47" spans="2:4">
      <c r="B47" s="147"/>
      <c r="C47" s="179"/>
      <c r="D47" s="147"/>
    </row>
    <row r="48" spans="2:4">
      <c r="B48" s="147"/>
      <c r="C48" s="179"/>
      <c r="D48" s="147"/>
    </row>
    <row r="49" spans="2:4">
      <c r="B49" s="147"/>
      <c r="C49" s="179"/>
      <c r="D49" s="147"/>
    </row>
    <row r="50" spans="2:4">
      <c r="B50" s="147"/>
      <c r="C50" s="179"/>
      <c r="D50" s="147"/>
    </row>
    <row r="51" spans="2:4">
      <c r="B51" s="147"/>
      <c r="C51" s="179"/>
      <c r="D51" s="147"/>
    </row>
    <row r="52" spans="2:4">
      <c r="B52" s="147"/>
      <c r="C52" s="179"/>
      <c r="D52" s="147"/>
    </row>
    <row r="53" spans="2:4">
      <c r="B53" s="147"/>
      <c r="C53" s="179"/>
      <c r="D53" s="147"/>
    </row>
    <row r="54" spans="2:4">
      <c r="B54" s="147"/>
      <c r="C54" s="179"/>
      <c r="D54" s="147"/>
    </row>
    <row r="55" spans="2:4">
      <c r="B55" s="147"/>
      <c r="C55" s="179"/>
      <c r="D55" s="147"/>
    </row>
    <row r="56" spans="2:4">
      <c r="B56" s="147"/>
      <c r="C56" s="179"/>
      <c r="D56" s="147"/>
    </row>
    <row r="57" spans="2:4">
      <c r="B57" s="147"/>
      <c r="C57" s="179"/>
      <c r="D57" s="147"/>
    </row>
    <row r="58" spans="2:4">
      <c r="B58" s="147"/>
      <c r="C58" s="179"/>
      <c r="D58" s="147"/>
    </row>
    <row r="59" spans="2:4">
      <c r="B59" s="147"/>
      <c r="C59" s="179"/>
      <c r="D59" s="147"/>
    </row>
    <row r="60" spans="2:4">
      <c r="B60" s="147"/>
      <c r="C60" s="179"/>
      <c r="D60" s="147"/>
    </row>
    <row r="61" spans="2:4">
      <c r="B61" s="147"/>
      <c r="C61" s="179"/>
      <c r="D61" s="147"/>
    </row>
    <row r="62" spans="2:4">
      <c r="B62" s="147"/>
      <c r="C62" s="179"/>
      <c r="D62" s="147"/>
    </row>
    <row r="63" spans="2:4">
      <c r="B63" s="147"/>
      <c r="C63" s="179"/>
      <c r="D63" s="147"/>
    </row>
    <row r="64" spans="2:4">
      <c r="B64" s="147"/>
      <c r="C64" s="179"/>
      <c r="D64" s="147"/>
    </row>
    <row r="65" spans="2:4">
      <c r="B65" s="147"/>
      <c r="C65" s="179"/>
      <c r="D65" s="147"/>
    </row>
    <row r="66" spans="2:4">
      <c r="B66" s="147"/>
      <c r="C66" s="179"/>
      <c r="D66" s="147"/>
    </row>
    <row r="67" spans="2:4">
      <c r="B67" s="147"/>
      <c r="C67" s="179"/>
      <c r="D67" s="147"/>
    </row>
    <row r="68" spans="2:4">
      <c r="B68" s="147"/>
      <c r="C68" s="179"/>
      <c r="D68" s="147"/>
    </row>
    <row r="69" spans="2:4">
      <c r="B69" s="147"/>
      <c r="C69" s="179"/>
      <c r="D69" s="147"/>
    </row>
    <row r="70" spans="2:4">
      <c r="B70" s="147"/>
      <c r="C70" s="179"/>
      <c r="D70" s="147"/>
    </row>
    <row r="71" spans="2:4">
      <c r="B71" s="147"/>
      <c r="C71" s="179"/>
      <c r="D71" s="147"/>
    </row>
    <row r="72" spans="2:4">
      <c r="B72" s="147"/>
      <c r="C72" s="179"/>
      <c r="D72" s="147"/>
    </row>
    <row r="73" spans="2:4">
      <c r="B73" s="147"/>
      <c r="C73" s="179"/>
      <c r="D73" s="147"/>
    </row>
    <row r="74" spans="2:4">
      <c r="B74" s="147"/>
      <c r="C74" s="179"/>
      <c r="D74" s="147"/>
    </row>
    <row r="75" spans="2:4">
      <c r="B75" s="147"/>
      <c r="C75" s="179"/>
      <c r="D75" s="147"/>
    </row>
    <row r="76" spans="2:4">
      <c r="B76" s="147"/>
      <c r="C76" s="179"/>
      <c r="D76" s="147"/>
    </row>
    <row r="77" spans="2:4">
      <c r="B77" s="147"/>
      <c r="C77" s="179"/>
      <c r="D77" s="147"/>
    </row>
    <row r="78" spans="2:4">
      <c r="B78" s="147"/>
      <c r="C78" s="179"/>
      <c r="D78" s="147"/>
    </row>
    <row r="79" spans="2:4">
      <c r="B79" s="147"/>
      <c r="C79" s="179"/>
      <c r="D79" s="147"/>
    </row>
    <row r="80" spans="2:4">
      <c r="B80" s="147"/>
      <c r="C80" s="179"/>
      <c r="D80" s="147"/>
    </row>
    <row r="81" spans="2:4">
      <c r="B81" s="147"/>
      <c r="C81" s="179"/>
      <c r="D81" s="147"/>
    </row>
    <row r="82" spans="2:4">
      <c r="B82" s="147"/>
      <c r="C82" s="179"/>
      <c r="D82" s="147"/>
    </row>
    <row r="83" spans="2:4">
      <c r="B83" s="147"/>
      <c r="C83" s="179"/>
      <c r="D83" s="147"/>
    </row>
    <row r="84" spans="2:4">
      <c r="B84" s="147"/>
      <c r="C84" s="179"/>
      <c r="D84" s="147"/>
    </row>
    <row r="85" spans="2:4">
      <c r="B85" s="147"/>
      <c r="C85" s="179"/>
      <c r="D85" s="147"/>
    </row>
    <row r="86" spans="2:4">
      <c r="B86" s="147"/>
      <c r="C86" s="179"/>
      <c r="D86" s="147"/>
    </row>
    <row r="87" spans="2:4">
      <c r="B87" s="147"/>
      <c r="C87" s="179"/>
      <c r="D87" s="147"/>
    </row>
    <row r="88" spans="2:4">
      <c r="B88" s="147"/>
      <c r="C88" s="179"/>
      <c r="D88" s="147"/>
    </row>
    <row r="89" spans="2:4">
      <c r="B89" s="147"/>
      <c r="C89" s="179"/>
      <c r="D89" s="147"/>
    </row>
    <row r="90" spans="2:4">
      <c r="B90" s="147"/>
      <c r="C90" s="179"/>
      <c r="D90" s="147"/>
    </row>
    <row r="91" spans="2:4">
      <c r="B91" s="147"/>
      <c r="C91" s="179"/>
      <c r="D91" s="147"/>
    </row>
    <row r="92" spans="2:4">
      <c r="B92" s="147"/>
      <c r="C92" s="179"/>
      <c r="D92" s="147"/>
    </row>
    <row r="93" spans="2:4">
      <c r="B93" s="147"/>
      <c r="C93" s="179"/>
      <c r="D93" s="147"/>
    </row>
    <row r="94" spans="2:4">
      <c r="B94" s="147"/>
      <c r="C94" s="179"/>
      <c r="D94" s="147"/>
    </row>
    <row r="95" spans="2:4">
      <c r="B95" s="147"/>
      <c r="C95" s="179"/>
      <c r="D95" s="147"/>
    </row>
    <row r="96" spans="2:4">
      <c r="B96" s="147"/>
      <c r="C96" s="179"/>
      <c r="D96" s="147"/>
    </row>
    <row r="97" spans="2:4">
      <c r="B97" s="147"/>
      <c r="C97" s="179"/>
      <c r="D97" s="147"/>
    </row>
    <row r="98" spans="2:4">
      <c r="B98" s="147"/>
      <c r="C98" s="179"/>
      <c r="D98" s="147"/>
    </row>
    <row r="99" spans="2:4">
      <c r="B99" s="147"/>
      <c r="C99" s="179"/>
      <c r="D99" s="147"/>
    </row>
    <row r="100" spans="2:4">
      <c r="B100" s="147"/>
      <c r="C100" s="179"/>
      <c r="D100" s="147"/>
    </row>
  </sheetData>
  <dataValidations count="1">
    <dataValidation type="list" allowBlank="1" showInputMessage="1" showErrorMessage="1" sqref="C8:C100" xr:uid="{00000000-0002-0000-0100-000000000000}">
      <formula1>"DNO, Ofgem"</formula1>
    </dataValidation>
  </dataValidations>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00"/>
  <sheetViews>
    <sheetView workbookViewId="0">
      <selection activeCell="C18" sqref="C18"/>
    </sheetView>
  </sheetViews>
  <sheetFormatPr defaultColWidth="0" defaultRowHeight="14.5"/>
  <cols>
    <col min="1" max="1" width="2.453125" customWidth="1"/>
    <col min="2" max="2" width="18.54296875" customWidth="1"/>
    <col min="3" max="3" width="86" customWidth="1"/>
    <col min="4" max="4" width="9.453125" customWidth="1"/>
    <col min="5" max="43" width="0" hidden="1" customWidth="1"/>
    <col min="44" max="16384" width="9.453125" hidden="1"/>
  </cols>
  <sheetData>
    <row r="1" spans="1:36" s="2" customFormat="1" ht="13.5">
      <c r="A1" s="19" t="str">
        <f ca="1">MID(CELL("filename",A1),FIND("]",CELL("filename",A1))+1,256)</f>
        <v>Data Change Log</v>
      </c>
      <c r="H1" s="7"/>
      <c r="I1" s="7"/>
      <c r="J1" s="7"/>
      <c r="K1" s="7"/>
      <c r="AF1" s="7"/>
    </row>
    <row r="2" spans="1:36" s="2" customFormat="1" ht="13.5">
      <c r="A2" s="20"/>
    </row>
    <row r="3" spans="1:36" s="2" customFormat="1" ht="13.5">
      <c r="A3" s="20" t="s">
        <v>64</v>
      </c>
    </row>
    <row r="4" spans="1:36" s="2" customFormat="1" ht="13.5">
      <c r="C4" s="85"/>
      <c r="AC4" s="85"/>
    </row>
    <row r="5" spans="1:36" s="2" customFormat="1" ht="13.5">
      <c r="C5" s="181"/>
      <c r="AC5" s="183"/>
      <c r="AD5" s="183"/>
      <c r="AE5" s="183"/>
      <c r="AF5" s="183"/>
      <c r="AG5" s="183"/>
      <c r="AH5" s="183"/>
      <c r="AI5" s="183"/>
      <c r="AJ5" s="183"/>
    </row>
    <row r="7" spans="1:36" ht="27.5">
      <c r="B7" s="87" t="s">
        <v>44</v>
      </c>
      <c r="C7" s="89" t="s">
        <v>65</v>
      </c>
    </row>
    <row r="8" spans="1:36">
      <c r="B8" s="179"/>
      <c r="C8" s="147"/>
    </row>
    <row r="9" spans="1:36">
      <c r="B9" s="147"/>
      <c r="C9" s="147"/>
    </row>
    <row r="10" spans="1:36">
      <c r="B10" s="147"/>
      <c r="C10" s="147"/>
    </row>
    <row r="11" spans="1:36">
      <c r="B11" s="147"/>
      <c r="C11" s="147"/>
    </row>
    <row r="12" spans="1:36">
      <c r="B12" s="147"/>
      <c r="C12" s="147"/>
    </row>
    <row r="13" spans="1:36">
      <c r="B13" s="147"/>
      <c r="C13" s="147"/>
    </row>
    <row r="14" spans="1:36">
      <c r="B14" s="147"/>
      <c r="C14" s="147"/>
    </row>
    <row r="15" spans="1:36">
      <c r="B15" s="147"/>
      <c r="C15" s="147"/>
    </row>
    <row r="16" spans="1:36">
      <c r="B16" s="147"/>
      <c r="C16" s="147"/>
    </row>
    <row r="17" spans="2:3">
      <c r="B17" s="147"/>
      <c r="C17" s="147"/>
    </row>
    <row r="18" spans="2:3">
      <c r="B18" s="147"/>
      <c r="C18" s="147"/>
    </row>
    <row r="19" spans="2:3">
      <c r="B19" s="147"/>
      <c r="C19" s="147"/>
    </row>
    <row r="20" spans="2:3">
      <c r="B20" s="147"/>
      <c r="C20" s="147"/>
    </row>
    <row r="21" spans="2:3">
      <c r="B21" s="147"/>
      <c r="C21" s="147"/>
    </row>
    <row r="22" spans="2:3">
      <c r="B22" s="147"/>
      <c r="C22" s="147"/>
    </row>
    <row r="23" spans="2:3">
      <c r="B23" s="147"/>
      <c r="C23" s="147"/>
    </row>
    <row r="24" spans="2:3">
      <c r="B24" s="147"/>
      <c r="C24" s="147"/>
    </row>
    <row r="25" spans="2:3">
      <c r="B25" s="147"/>
      <c r="C25" s="147"/>
    </row>
    <row r="26" spans="2:3">
      <c r="B26" s="147"/>
      <c r="C26" s="147"/>
    </row>
    <row r="27" spans="2:3">
      <c r="B27" s="147"/>
      <c r="C27" s="147"/>
    </row>
    <row r="28" spans="2:3">
      <c r="B28" s="147"/>
      <c r="C28" s="147"/>
    </row>
    <row r="29" spans="2:3">
      <c r="B29" s="147"/>
      <c r="C29" s="147"/>
    </row>
    <row r="30" spans="2:3">
      <c r="B30" s="147"/>
      <c r="C30" s="147"/>
    </row>
    <row r="31" spans="2:3">
      <c r="B31" s="147"/>
      <c r="C31" s="147"/>
    </row>
    <row r="32" spans="2:3">
      <c r="B32" s="147"/>
      <c r="C32" s="147"/>
    </row>
    <row r="33" spans="2:3">
      <c r="B33" s="147"/>
      <c r="C33" s="147"/>
    </row>
    <row r="34" spans="2:3">
      <c r="B34" s="147"/>
      <c r="C34" s="147"/>
    </row>
    <row r="35" spans="2:3">
      <c r="B35" s="147"/>
      <c r="C35" s="147"/>
    </row>
    <row r="36" spans="2:3">
      <c r="B36" s="147"/>
      <c r="C36" s="147"/>
    </row>
    <row r="37" spans="2:3">
      <c r="B37" s="147"/>
      <c r="C37" s="147"/>
    </row>
    <row r="38" spans="2:3">
      <c r="B38" s="147"/>
      <c r="C38" s="147"/>
    </row>
    <row r="39" spans="2:3">
      <c r="B39" s="147"/>
      <c r="C39" s="147"/>
    </row>
    <row r="40" spans="2:3">
      <c r="B40" s="147"/>
      <c r="C40" s="147"/>
    </row>
    <row r="41" spans="2:3">
      <c r="B41" s="147"/>
      <c r="C41" s="147"/>
    </row>
    <row r="42" spans="2:3">
      <c r="B42" s="147"/>
      <c r="C42" s="147"/>
    </row>
    <row r="43" spans="2:3">
      <c r="B43" s="147"/>
      <c r="C43" s="147"/>
    </row>
    <row r="44" spans="2:3">
      <c r="B44" s="147"/>
      <c r="C44" s="147"/>
    </row>
    <row r="45" spans="2:3">
      <c r="B45" s="147"/>
      <c r="C45" s="147"/>
    </row>
    <row r="46" spans="2:3">
      <c r="B46" s="147"/>
      <c r="C46" s="147"/>
    </row>
    <row r="47" spans="2:3">
      <c r="B47" s="147"/>
      <c r="C47" s="147"/>
    </row>
    <row r="48" spans="2:3">
      <c r="B48" s="147"/>
      <c r="C48" s="147"/>
    </row>
    <row r="49" spans="2:3">
      <c r="B49" s="147"/>
      <c r="C49" s="147"/>
    </row>
    <row r="50" spans="2:3">
      <c r="B50" s="147"/>
      <c r="C50" s="147"/>
    </row>
    <row r="51" spans="2:3">
      <c r="B51" s="147"/>
      <c r="C51" s="147"/>
    </row>
    <row r="52" spans="2:3">
      <c r="B52" s="147"/>
      <c r="C52" s="147"/>
    </row>
    <row r="53" spans="2:3">
      <c r="B53" s="147"/>
      <c r="C53" s="147"/>
    </row>
    <row r="54" spans="2:3">
      <c r="B54" s="147"/>
      <c r="C54" s="147"/>
    </row>
    <row r="55" spans="2:3">
      <c r="B55" s="147"/>
      <c r="C55" s="147"/>
    </row>
    <row r="56" spans="2:3">
      <c r="B56" s="147"/>
      <c r="C56" s="147"/>
    </row>
    <row r="57" spans="2:3">
      <c r="B57" s="147"/>
      <c r="C57" s="147"/>
    </row>
    <row r="58" spans="2:3">
      <c r="B58" s="147"/>
      <c r="C58" s="147"/>
    </row>
    <row r="59" spans="2:3">
      <c r="B59" s="147"/>
      <c r="C59" s="147"/>
    </row>
    <row r="60" spans="2:3">
      <c r="B60" s="147"/>
      <c r="C60" s="147"/>
    </row>
    <row r="61" spans="2:3">
      <c r="B61" s="147"/>
      <c r="C61" s="147"/>
    </row>
    <row r="62" spans="2:3">
      <c r="B62" s="147"/>
      <c r="C62" s="147"/>
    </row>
    <row r="63" spans="2:3">
      <c r="B63" s="147"/>
      <c r="C63" s="147"/>
    </row>
    <row r="64" spans="2:3">
      <c r="B64" s="147"/>
      <c r="C64" s="147"/>
    </row>
    <row r="65" spans="2:3">
      <c r="B65" s="147"/>
      <c r="C65" s="147"/>
    </row>
    <row r="66" spans="2:3">
      <c r="B66" s="147"/>
      <c r="C66" s="147"/>
    </row>
    <row r="67" spans="2:3">
      <c r="B67" s="147"/>
      <c r="C67" s="147"/>
    </row>
    <row r="68" spans="2:3">
      <c r="B68" s="147"/>
      <c r="C68" s="147"/>
    </row>
    <row r="69" spans="2:3">
      <c r="B69" s="147"/>
      <c r="C69" s="147"/>
    </row>
    <row r="70" spans="2:3">
      <c r="B70" s="147"/>
      <c r="C70" s="147"/>
    </row>
    <row r="71" spans="2:3">
      <c r="B71" s="147"/>
      <c r="C71" s="147"/>
    </row>
    <row r="72" spans="2:3">
      <c r="B72" s="147"/>
      <c r="C72" s="147"/>
    </row>
    <row r="73" spans="2:3">
      <c r="B73" s="147"/>
      <c r="C73" s="147"/>
    </row>
    <row r="74" spans="2:3">
      <c r="B74" s="147"/>
      <c r="C74" s="147"/>
    </row>
    <row r="75" spans="2:3">
      <c r="B75" s="147"/>
      <c r="C75" s="147"/>
    </row>
    <row r="76" spans="2:3">
      <c r="B76" s="147"/>
      <c r="C76" s="147"/>
    </row>
    <row r="77" spans="2:3">
      <c r="B77" s="147"/>
      <c r="C77" s="147"/>
    </row>
    <row r="78" spans="2:3">
      <c r="B78" s="147"/>
      <c r="C78" s="147"/>
    </row>
    <row r="79" spans="2:3">
      <c r="B79" s="147"/>
      <c r="C79" s="147"/>
    </row>
    <row r="80" spans="2:3">
      <c r="B80" s="147"/>
      <c r="C80" s="147"/>
    </row>
    <row r="81" spans="2:3">
      <c r="B81" s="147"/>
      <c r="C81" s="147"/>
    </row>
    <row r="82" spans="2:3">
      <c r="B82" s="147"/>
      <c r="C82" s="147"/>
    </row>
    <row r="83" spans="2:3">
      <c r="B83" s="147"/>
      <c r="C83" s="147"/>
    </row>
    <row r="84" spans="2:3">
      <c r="B84" s="147"/>
      <c r="C84" s="147"/>
    </row>
    <row r="85" spans="2:3">
      <c r="B85" s="147"/>
      <c r="C85" s="147"/>
    </row>
    <row r="86" spans="2:3">
      <c r="B86" s="147"/>
      <c r="C86" s="147"/>
    </row>
    <row r="87" spans="2:3">
      <c r="B87" s="147"/>
      <c r="C87" s="147"/>
    </row>
    <row r="88" spans="2:3">
      <c r="B88" s="147"/>
      <c r="C88" s="147"/>
    </row>
    <row r="89" spans="2:3">
      <c r="B89" s="147"/>
      <c r="C89" s="147"/>
    </row>
    <row r="90" spans="2:3">
      <c r="B90" s="147"/>
      <c r="C90" s="147"/>
    </row>
    <row r="91" spans="2:3">
      <c r="B91" s="147"/>
      <c r="C91" s="147"/>
    </row>
    <row r="92" spans="2:3">
      <c r="B92" s="147"/>
      <c r="C92" s="147"/>
    </row>
    <row r="93" spans="2:3">
      <c r="B93" s="147"/>
      <c r="C93" s="147"/>
    </row>
    <row r="94" spans="2:3">
      <c r="B94" s="147"/>
      <c r="C94" s="147"/>
    </row>
    <row r="95" spans="2:3">
      <c r="B95" s="147"/>
      <c r="C95" s="147"/>
    </row>
    <row r="96" spans="2:3">
      <c r="B96" s="147"/>
      <c r="C96" s="147"/>
    </row>
    <row r="97" spans="2:3">
      <c r="B97" s="147"/>
      <c r="C97" s="147"/>
    </row>
    <row r="98" spans="2:3">
      <c r="B98" s="147"/>
      <c r="C98" s="147"/>
    </row>
    <row r="99" spans="2:3">
      <c r="B99" s="147"/>
      <c r="C99" s="147"/>
    </row>
    <row r="100" spans="2:3">
      <c r="B100" s="147"/>
      <c r="C100" s="147"/>
    </row>
  </sheetData>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57AE-3B82-4081-815C-4C74E601D79A}">
  <dimension ref="A1:BY227"/>
  <sheetViews>
    <sheetView topLeftCell="I4" zoomScale="80" zoomScaleNormal="80" workbookViewId="0">
      <selection activeCell="D7" sqref="D7"/>
    </sheetView>
  </sheetViews>
  <sheetFormatPr defaultColWidth="9.453125" defaultRowHeight="16"/>
  <cols>
    <col min="1" max="1" width="7.26953125" style="23" customWidth="1"/>
    <col min="2" max="2" width="43.7265625" style="22" bestFit="1" customWidth="1"/>
    <col min="3" max="3" width="39.453125" style="22" bestFit="1" customWidth="1"/>
    <col min="4" max="4" width="17.453125" style="22" customWidth="1"/>
    <col min="5" max="5" width="17.54296875" style="22" customWidth="1"/>
    <col min="6" max="6" width="18.54296875" style="22" customWidth="1"/>
    <col min="7" max="7" width="19.54296875" style="22" customWidth="1"/>
    <col min="8" max="8" width="14" style="22" customWidth="1"/>
    <col min="9" max="9" width="22.54296875" style="22" customWidth="1"/>
    <col min="10" max="10" width="14" style="22" customWidth="1"/>
    <col min="11" max="11" width="19" style="22" customWidth="1"/>
    <col min="12" max="12" width="8.54296875" style="22" customWidth="1"/>
    <col min="13" max="16" width="8.54296875" style="24" customWidth="1"/>
    <col min="17" max="31" width="8.54296875" style="22" customWidth="1"/>
    <col min="32" max="39" width="11.54296875" style="22" customWidth="1"/>
    <col min="40" max="71" width="9.453125" style="23"/>
  </cols>
  <sheetData>
    <row r="1" spans="1:77" s="124" customFormat="1">
      <c r="A1" s="19" t="str">
        <f ca="1">MID(CELL("filename",A1),FIND("]",CELL("filename",A1))+1,256)</f>
        <v>E1 - Visual Amenity</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BT1" s="125"/>
      <c r="BU1" s="125"/>
      <c r="BV1" s="125"/>
      <c r="BW1" s="125"/>
      <c r="BX1" s="125"/>
      <c r="BY1" s="125"/>
    </row>
    <row r="2" spans="1:77" s="124" customFormat="1">
      <c r="A2" s="20" t="str">
        <f>'Cover Sheet'!$D$13</f>
        <v>ENWL</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BT2" s="125"/>
      <c r="BU2" s="125"/>
      <c r="BV2" s="125"/>
      <c r="BW2" s="125"/>
      <c r="BX2" s="125"/>
      <c r="BY2" s="125"/>
    </row>
    <row r="3" spans="1:77" s="124" customFormat="1" ht="15.75" customHeight="1" thickBot="1">
      <c r="A3" s="96">
        <f>'Cover Sheet'!$D$15</f>
        <v>2024</v>
      </c>
      <c r="B3" s="59"/>
      <c r="C3" s="59"/>
      <c r="D3" s="59"/>
      <c r="E3" s="59"/>
      <c r="F3" s="59"/>
      <c r="G3" s="59"/>
      <c r="H3" s="59"/>
      <c r="I3" s="59"/>
      <c r="J3" s="59"/>
      <c r="K3" s="59"/>
      <c r="L3" s="59"/>
      <c r="M3" s="60"/>
      <c r="N3" s="60"/>
      <c r="O3" s="60"/>
      <c r="P3" s="60"/>
      <c r="Q3" s="59"/>
      <c r="R3" s="59"/>
      <c r="S3" s="59"/>
      <c r="T3" s="59"/>
      <c r="U3" s="59"/>
      <c r="V3" s="59"/>
      <c r="W3" s="59"/>
      <c r="X3" s="59"/>
      <c r="Y3" s="59"/>
      <c r="Z3" s="59"/>
      <c r="AA3" s="61"/>
      <c r="AB3" s="59"/>
      <c r="AC3" s="59"/>
      <c r="AD3" s="59"/>
      <c r="AE3" s="59"/>
      <c r="AF3" s="59"/>
      <c r="AG3" s="59"/>
      <c r="AH3" s="59"/>
      <c r="AI3" s="59"/>
      <c r="AJ3" s="59"/>
      <c r="AK3" s="59"/>
      <c r="AL3" s="59"/>
      <c r="AM3" s="59"/>
      <c r="AN3" s="59"/>
      <c r="BT3" s="125"/>
      <c r="BU3" s="125"/>
      <c r="BV3" s="125"/>
      <c r="BW3" s="125"/>
      <c r="BX3" s="125"/>
      <c r="BY3" s="125"/>
    </row>
    <row r="4" spans="1:77" s="120" customFormat="1" ht="13.5">
      <c r="A4" s="193"/>
      <c r="B4" s="122"/>
      <c r="C4" s="194"/>
      <c r="D4" s="194"/>
      <c r="E4" s="194"/>
      <c r="F4" s="194"/>
      <c r="G4" s="194"/>
      <c r="H4" s="194"/>
      <c r="I4" s="260" t="s">
        <v>66</v>
      </c>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2"/>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row>
    <row r="5" spans="1:77" s="120" customFormat="1" ht="58.5" customHeight="1">
      <c r="A5" s="193"/>
      <c r="B5" s="145" t="s">
        <v>67</v>
      </c>
      <c r="C5" s="193"/>
      <c r="D5" s="263" t="s">
        <v>68</v>
      </c>
      <c r="E5" s="264"/>
      <c r="F5" s="264"/>
      <c r="G5" s="264"/>
      <c r="H5" s="265"/>
      <c r="I5" s="263" t="s">
        <v>69</v>
      </c>
      <c r="J5" s="264"/>
      <c r="K5" s="264"/>
      <c r="L5" s="264"/>
      <c r="M5" s="265"/>
      <c r="N5" s="266" t="s">
        <v>70</v>
      </c>
      <c r="O5" s="267"/>
      <c r="P5" s="267"/>
      <c r="Q5" s="267"/>
      <c r="R5" s="268"/>
      <c r="S5" s="266" t="s">
        <v>71</v>
      </c>
      <c r="T5" s="267"/>
      <c r="U5" s="267"/>
      <c r="V5" s="267"/>
      <c r="W5" s="268"/>
      <c r="X5" s="266" t="s">
        <v>72</v>
      </c>
      <c r="Y5" s="267"/>
      <c r="Z5" s="267"/>
      <c r="AA5" s="267"/>
      <c r="AB5" s="268"/>
      <c r="AC5" s="263" t="s">
        <v>73</v>
      </c>
      <c r="AD5" s="264"/>
      <c r="AE5" s="264"/>
      <c r="AF5" s="264"/>
      <c r="AG5" s="265"/>
      <c r="AH5" s="266" t="s">
        <v>74</v>
      </c>
      <c r="AI5" s="267"/>
      <c r="AJ5" s="267"/>
      <c r="AK5" s="267"/>
      <c r="AL5" s="269"/>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row>
    <row r="6" spans="1:77" s="120" customFormat="1" ht="27.5" thickBot="1">
      <c r="A6" s="193"/>
      <c r="B6" s="195"/>
      <c r="C6" s="196"/>
      <c r="D6" s="197" t="s">
        <v>75</v>
      </c>
      <c r="E6" s="197" t="s">
        <v>76</v>
      </c>
      <c r="F6" s="197" t="s">
        <v>77</v>
      </c>
      <c r="G6" s="197" t="s">
        <v>78</v>
      </c>
      <c r="H6" s="121" t="s">
        <v>79</v>
      </c>
      <c r="I6" s="197" t="s">
        <v>75</v>
      </c>
      <c r="J6" s="197" t="s">
        <v>76</v>
      </c>
      <c r="K6" s="197" t="s">
        <v>77</v>
      </c>
      <c r="L6" s="197" t="s">
        <v>78</v>
      </c>
      <c r="M6" s="121" t="s">
        <v>79</v>
      </c>
      <c r="N6" s="197" t="s">
        <v>75</v>
      </c>
      <c r="O6" s="197" t="s">
        <v>76</v>
      </c>
      <c r="P6" s="197" t="s">
        <v>77</v>
      </c>
      <c r="Q6" s="197" t="s">
        <v>78</v>
      </c>
      <c r="R6" s="121" t="s">
        <v>79</v>
      </c>
      <c r="S6" s="197" t="s">
        <v>75</v>
      </c>
      <c r="T6" s="197" t="s">
        <v>76</v>
      </c>
      <c r="U6" s="197" t="s">
        <v>77</v>
      </c>
      <c r="V6" s="197" t="s">
        <v>78</v>
      </c>
      <c r="W6" s="121" t="s">
        <v>79</v>
      </c>
      <c r="X6" s="197" t="s">
        <v>75</v>
      </c>
      <c r="Y6" s="197" t="s">
        <v>76</v>
      </c>
      <c r="Z6" s="197" t="s">
        <v>77</v>
      </c>
      <c r="AA6" s="197" t="s">
        <v>78</v>
      </c>
      <c r="AB6" s="121" t="s">
        <v>79</v>
      </c>
      <c r="AC6" s="197" t="s">
        <v>75</v>
      </c>
      <c r="AD6" s="197" t="s">
        <v>76</v>
      </c>
      <c r="AE6" s="197" t="s">
        <v>77</v>
      </c>
      <c r="AF6" s="197" t="s">
        <v>78</v>
      </c>
      <c r="AG6" s="121" t="s">
        <v>79</v>
      </c>
      <c r="AH6" s="197" t="s">
        <v>75</v>
      </c>
      <c r="AI6" s="197" t="s">
        <v>76</v>
      </c>
      <c r="AJ6" s="197" t="s">
        <v>77</v>
      </c>
      <c r="AK6" s="197" t="s">
        <v>78</v>
      </c>
      <c r="AL6" s="123" t="s">
        <v>79</v>
      </c>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row>
    <row r="7" spans="1:77" s="119" customFormat="1" ht="13.5">
      <c r="A7" s="186"/>
      <c r="B7" s="227" t="s">
        <v>329</v>
      </c>
      <c r="C7" s="225" t="s">
        <v>80</v>
      </c>
      <c r="D7" s="224">
        <v>27.722550339999998</v>
      </c>
      <c r="E7" s="224">
        <f>43.8195419-J7</f>
        <v>42.9645419</v>
      </c>
      <c r="F7" s="224">
        <v>10.183214699999999</v>
      </c>
      <c r="G7" s="224">
        <v>0</v>
      </c>
      <c r="H7" s="200">
        <f t="shared" ref="H7:H14" si="0">SUM(D7:G7)</f>
        <v>80.870306939999992</v>
      </c>
      <c r="I7" s="199">
        <v>0</v>
      </c>
      <c r="J7" s="224">
        <v>0.85499999999999998</v>
      </c>
      <c r="K7" s="199">
        <v>0</v>
      </c>
      <c r="L7" s="199">
        <v>0</v>
      </c>
      <c r="M7" s="200">
        <f t="shared" ref="M7:M14" si="1">SUM(I7:L7)</f>
        <v>0.85499999999999998</v>
      </c>
      <c r="N7" s="199">
        <v>0.42499999999999999</v>
      </c>
      <c r="O7" s="199">
        <v>0.6</v>
      </c>
      <c r="P7" s="199">
        <v>0</v>
      </c>
      <c r="Q7" s="199">
        <v>0</v>
      </c>
      <c r="R7" s="200">
        <f t="shared" ref="R7:R14" si="2">SUM(N7:Q7)</f>
        <v>1.0249999999999999</v>
      </c>
      <c r="S7" s="199">
        <v>7.8929312892000003E-2</v>
      </c>
      <c r="T7" s="199">
        <v>0.14866463206</v>
      </c>
      <c r="U7" s="199">
        <v>0</v>
      </c>
      <c r="V7" s="199">
        <v>0</v>
      </c>
      <c r="W7" s="200">
        <f t="shared" ref="W7:W14" si="3">SUM(S7:V7)</f>
        <v>0.227593944952</v>
      </c>
      <c r="X7" s="199"/>
      <c r="Y7" s="199"/>
      <c r="Z7" s="199"/>
      <c r="AA7" s="199"/>
      <c r="AB7" s="200"/>
      <c r="AC7" s="199"/>
      <c r="AD7" s="199"/>
      <c r="AE7" s="199"/>
      <c r="AF7" s="199"/>
      <c r="AG7" s="200">
        <f t="shared" ref="AG7:AG14" si="4">SUM(AC7:AF7)</f>
        <v>0</v>
      </c>
      <c r="AH7" s="199"/>
      <c r="AI7" s="199"/>
      <c r="AJ7" s="199"/>
      <c r="AK7" s="199"/>
      <c r="AL7" s="201">
        <f t="shared" ref="AL7:AL14" si="5">SUM(AH7:AK7)</f>
        <v>0</v>
      </c>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row>
    <row r="8" spans="1:77" s="119" customFormat="1" ht="13.5">
      <c r="A8" s="186"/>
      <c r="B8" s="198" t="s">
        <v>330</v>
      </c>
      <c r="C8" s="225" t="s">
        <v>81</v>
      </c>
      <c r="D8" s="224">
        <v>108.07600000000001</v>
      </c>
      <c r="E8" s="224">
        <v>494.22699999999998</v>
      </c>
      <c r="F8" s="224">
        <v>35.872017000000007</v>
      </c>
      <c r="G8" s="224">
        <v>6.7985299999999995</v>
      </c>
      <c r="H8" s="200">
        <f t="shared" si="0"/>
        <v>644.97354700000005</v>
      </c>
      <c r="I8" s="199">
        <v>0</v>
      </c>
      <c r="J8" s="199">
        <v>0</v>
      </c>
      <c r="K8" s="199">
        <v>0</v>
      </c>
      <c r="L8" s="199">
        <v>0</v>
      </c>
      <c r="M8" s="200">
        <f t="shared" si="1"/>
        <v>0</v>
      </c>
      <c r="N8" s="199">
        <v>0</v>
      </c>
      <c r="O8" s="199">
        <v>0</v>
      </c>
      <c r="P8" s="199">
        <v>0</v>
      </c>
      <c r="Q8" s="199">
        <v>0</v>
      </c>
      <c r="R8" s="200">
        <f>SUM(N8:Q8)</f>
        <v>0</v>
      </c>
      <c r="S8" s="199">
        <v>0</v>
      </c>
      <c r="T8" s="199">
        <v>0</v>
      </c>
      <c r="U8" s="199">
        <v>0</v>
      </c>
      <c r="V8" s="199">
        <v>0</v>
      </c>
      <c r="W8" s="200">
        <f t="shared" si="3"/>
        <v>0</v>
      </c>
      <c r="X8" s="199"/>
      <c r="Y8" s="199"/>
      <c r="Z8" s="199"/>
      <c r="AA8" s="199"/>
      <c r="AB8" s="200"/>
      <c r="AC8" s="199"/>
      <c r="AD8" s="199"/>
      <c r="AE8" s="199"/>
      <c r="AF8" s="199"/>
      <c r="AG8" s="200">
        <f t="shared" si="4"/>
        <v>0</v>
      </c>
      <c r="AH8" s="199"/>
      <c r="AI8" s="199"/>
      <c r="AJ8" s="199"/>
      <c r="AK8" s="199"/>
      <c r="AL8" s="201">
        <f t="shared" si="5"/>
        <v>0</v>
      </c>
      <c r="AM8" s="186"/>
      <c r="AN8" s="186"/>
      <c r="AO8" s="186"/>
      <c r="AP8" s="186"/>
      <c r="AQ8" s="186"/>
      <c r="AR8" s="186"/>
      <c r="AS8" s="186"/>
      <c r="AT8" s="186"/>
      <c r="AU8" s="186"/>
      <c r="AV8" s="186"/>
      <c r="AW8" s="186"/>
      <c r="AX8" s="186"/>
      <c r="AY8" s="186"/>
      <c r="AZ8" s="186"/>
      <c r="BA8" s="186"/>
      <c r="BB8" s="186"/>
      <c r="BC8" s="186"/>
      <c r="BD8" s="186"/>
      <c r="BE8" s="186"/>
      <c r="BF8" s="186"/>
      <c r="BG8" s="186"/>
      <c r="BH8" s="186"/>
      <c r="BI8" s="186"/>
      <c r="BJ8" s="186"/>
      <c r="BK8" s="186"/>
      <c r="BL8" s="186"/>
      <c r="BM8" s="186"/>
      <c r="BN8" s="186"/>
      <c r="BO8" s="186"/>
      <c r="BP8" s="186"/>
      <c r="BQ8" s="186"/>
      <c r="BR8" s="186"/>
      <c r="BS8" s="186"/>
      <c r="BT8" s="186"/>
      <c r="BU8" s="186"/>
      <c r="BV8" s="186"/>
      <c r="BW8" s="186"/>
      <c r="BX8" s="186"/>
      <c r="BY8" s="186"/>
    </row>
    <row r="9" spans="1:77" s="119" customFormat="1" ht="13.5">
      <c r="A9" s="186"/>
      <c r="B9" s="198" t="s">
        <v>331</v>
      </c>
      <c r="C9" s="225" t="s">
        <v>82</v>
      </c>
      <c r="D9" s="224">
        <v>38.58202842</v>
      </c>
      <c r="E9" s="224">
        <v>178.04853686999999</v>
      </c>
      <c r="F9" s="224">
        <v>14.935986499999999</v>
      </c>
      <c r="G9" s="224">
        <v>0</v>
      </c>
      <c r="H9" s="200">
        <f t="shared" si="0"/>
        <v>231.56655179000001</v>
      </c>
      <c r="I9" s="199">
        <v>0</v>
      </c>
      <c r="J9" s="199">
        <v>0</v>
      </c>
      <c r="K9" s="199">
        <v>0</v>
      </c>
      <c r="L9" s="199">
        <v>0</v>
      </c>
      <c r="M9" s="200">
        <f t="shared" si="1"/>
        <v>0</v>
      </c>
      <c r="N9" s="199">
        <v>0</v>
      </c>
      <c r="O9" s="199">
        <v>0</v>
      </c>
      <c r="P9" s="199">
        <v>0</v>
      </c>
      <c r="Q9" s="199">
        <v>0</v>
      </c>
      <c r="R9" s="200">
        <f t="shared" si="2"/>
        <v>0</v>
      </c>
      <c r="S9" s="199">
        <v>-4.4216033999999989E-3</v>
      </c>
      <c r="T9" s="199">
        <v>-6.8276925835000016E-2</v>
      </c>
      <c r="U9" s="199">
        <v>0</v>
      </c>
      <c r="V9" s="199">
        <v>0</v>
      </c>
      <c r="W9" s="200">
        <f t="shared" si="3"/>
        <v>-7.2698529235000017E-2</v>
      </c>
      <c r="X9" s="199"/>
      <c r="Y9" s="199"/>
      <c r="Z9" s="199"/>
      <c r="AA9" s="199"/>
      <c r="AB9" s="200"/>
      <c r="AC9" s="199"/>
      <c r="AD9" s="199"/>
      <c r="AE9" s="199"/>
      <c r="AF9" s="199"/>
      <c r="AG9" s="200">
        <f t="shared" si="4"/>
        <v>0</v>
      </c>
      <c r="AH9" s="199"/>
      <c r="AI9" s="199"/>
      <c r="AJ9" s="199"/>
      <c r="AK9" s="199"/>
      <c r="AL9" s="201">
        <f t="shared" si="5"/>
        <v>0</v>
      </c>
      <c r="AM9" s="186"/>
      <c r="AN9" s="186"/>
      <c r="AO9" s="186"/>
      <c r="AP9" s="186"/>
      <c r="AQ9" s="186"/>
      <c r="AR9" s="186"/>
      <c r="AS9" s="186"/>
      <c r="AT9" s="186"/>
      <c r="AU9" s="186"/>
      <c r="AV9" s="186"/>
      <c r="AW9" s="186"/>
      <c r="AX9" s="186"/>
      <c r="AY9" s="186"/>
      <c r="AZ9" s="186"/>
      <c r="BA9" s="186"/>
      <c r="BB9" s="186"/>
      <c r="BC9" s="186"/>
      <c r="BD9" s="186"/>
      <c r="BE9" s="186"/>
      <c r="BF9" s="186"/>
      <c r="BG9" s="186"/>
      <c r="BH9" s="186"/>
      <c r="BI9" s="186"/>
      <c r="BJ9" s="186"/>
      <c r="BK9" s="186"/>
      <c r="BL9" s="186"/>
      <c r="BM9" s="186"/>
      <c r="BN9" s="186"/>
      <c r="BO9" s="186"/>
      <c r="BP9" s="186"/>
      <c r="BQ9" s="186"/>
      <c r="BR9" s="186"/>
      <c r="BS9" s="186"/>
      <c r="BT9" s="186"/>
      <c r="BU9" s="186"/>
      <c r="BV9" s="186"/>
      <c r="BW9" s="186"/>
      <c r="BX9" s="186"/>
      <c r="BY9" s="186"/>
    </row>
    <row r="10" spans="1:77" s="119" customFormat="1" ht="13.5">
      <c r="A10" s="186"/>
      <c r="B10" s="198" t="s">
        <v>332</v>
      </c>
      <c r="C10" s="225" t="s">
        <v>83</v>
      </c>
      <c r="D10" s="224">
        <v>17.891058810000001</v>
      </c>
      <c r="E10" s="224">
        <f>66.32934015-J10</f>
        <v>65.527340149999986</v>
      </c>
      <c r="F10" s="224">
        <v>2.0553120000000007</v>
      </c>
      <c r="G10" s="224">
        <v>6.2903700000000002</v>
      </c>
      <c r="H10" s="200">
        <f t="shared" si="0"/>
        <v>91.764080959999987</v>
      </c>
      <c r="I10" s="199">
        <v>0.22</v>
      </c>
      <c r="J10" s="224">
        <v>0.80200000000000005</v>
      </c>
      <c r="K10" s="199">
        <v>0</v>
      </c>
      <c r="L10" s="199">
        <v>0</v>
      </c>
      <c r="M10" s="200">
        <f t="shared" si="1"/>
        <v>1.022</v>
      </c>
      <c r="N10" s="199">
        <v>0.22</v>
      </c>
      <c r="O10" s="199">
        <v>1.161</v>
      </c>
      <c r="P10" s="199">
        <v>0</v>
      </c>
      <c r="Q10" s="199">
        <v>0</v>
      </c>
      <c r="R10" s="200">
        <f t="shared" si="2"/>
        <v>1.381</v>
      </c>
      <c r="S10" s="199">
        <v>3.2018214599999997E-2</v>
      </c>
      <c r="T10" s="199">
        <v>0.2111715414</v>
      </c>
      <c r="U10" s="199">
        <v>0</v>
      </c>
      <c r="V10" s="199">
        <v>0</v>
      </c>
      <c r="W10" s="200">
        <f t="shared" si="3"/>
        <v>0.24318975599999998</v>
      </c>
      <c r="X10" s="199"/>
      <c r="Y10" s="199"/>
      <c r="Z10" s="199"/>
      <c r="AA10" s="199"/>
      <c r="AB10" s="200"/>
      <c r="AC10" s="199"/>
      <c r="AD10" s="199"/>
      <c r="AE10" s="199"/>
      <c r="AF10" s="199"/>
      <c r="AG10" s="200">
        <f t="shared" si="4"/>
        <v>0</v>
      </c>
      <c r="AH10" s="199"/>
      <c r="AI10" s="199"/>
      <c r="AJ10" s="199"/>
      <c r="AK10" s="199"/>
      <c r="AL10" s="201">
        <f t="shared" si="5"/>
        <v>0</v>
      </c>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c r="BM10" s="186"/>
      <c r="BN10" s="186"/>
      <c r="BO10" s="186"/>
      <c r="BP10" s="186"/>
      <c r="BQ10" s="186"/>
      <c r="BR10" s="186"/>
      <c r="BS10" s="186"/>
      <c r="BT10" s="186"/>
      <c r="BU10" s="186"/>
      <c r="BV10" s="186"/>
      <c r="BW10" s="186"/>
      <c r="BX10" s="186"/>
      <c r="BY10" s="186"/>
    </row>
    <row r="11" spans="1:77" s="119" customFormat="1" ht="13.5">
      <c r="A11" s="186"/>
      <c r="B11" s="198" t="s">
        <v>333</v>
      </c>
      <c r="C11" s="225" t="s">
        <v>84</v>
      </c>
      <c r="D11" s="224">
        <v>215.065</v>
      </c>
      <c r="E11" s="224">
        <f>1101.189-J11</f>
        <v>1099.9550000000002</v>
      </c>
      <c r="F11" s="224">
        <v>112.86770977</v>
      </c>
      <c r="G11" s="224">
        <v>122.57856899999999</v>
      </c>
      <c r="H11" s="200">
        <f t="shared" si="0"/>
        <v>1550.4662787700001</v>
      </c>
      <c r="I11" s="224">
        <v>0.22500000000000001</v>
      </c>
      <c r="J11" s="224">
        <v>1.234</v>
      </c>
      <c r="K11" s="199">
        <v>0</v>
      </c>
      <c r="L11" s="199">
        <v>0</v>
      </c>
      <c r="M11" s="200">
        <f t="shared" si="1"/>
        <v>1.4590000000000001</v>
      </c>
      <c r="N11" s="199">
        <v>0.46100000000000002</v>
      </c>
      <c r="O11" s="199">
        <v>1.625</v>
      </c>
      <c r="P11" s="199">
        <v>0</v>
      </c>
      <c r="Q11" s="199">
        <v>0</v>
      </c>
      <c r="R11" s="200">
        <f t="shared" si="2"/>
        <v>2.0859999999999999</v>
      </c>
      <c r="S11" s="199">
        <v>0.13706182336799999</v>
      </c>
      <c r="T11" s="199">
        <v>0.42838925864199995</v>
      </c>
      <c r="U11" s="199">
        <v>0</v>
      </c>
      <c r="V11" s="199">
        <v>0</v>
      </c>
      <c r="W11" s="200">
        <f t="shared" si="3"/>
        <v>0.56545108200999994</v>
      </c>
      <c r="X11" s="199"/>
      <c r="Y11" s="199"/>
      <c r="Z11" s="199"/>
      <c r="AA11" s="199"/>
      <c r="AB11" s="200"/>
      <c r="AC11" s="199"/>
      <c r="AD11" s="199"/>
      <c r="AE11" s="199"/>
      <c r="AF11" s="199"/>
      <c r="AG11" s="200">
        <f t="shared" si="4"/>
        <v>0</v>
      </c>
      <c r="AH11" s="199"/>
      <c r="AI11" s="199"/>
      <c r="AJ11" s="199"/>
      <c r="AK11" s="199"/>
      <c r="AL11" s="201">
        <f t="shared" si="5"/>
        <v>0</v>
      </c>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c r="BM11" s="186"/>
      <c r="BN11" s="186"/>
      <c r="BO11" s="186"/>
      <c r="BP11" s="186"/>
      <c r="BQ11" s="186"/>
      <c r="BR11" s="186"/>
      <c r="BS11" s="186"/>
      <c r="BT11" s="186"/>
      <c r="BU11" s="186"/>
      <c r="BV11" s="186"/>
      <c r="BW11" s="186"/>
      <c r="BX11" s="186"/>
      <c r="BY11" s="186"/>
    </row>
    <row r="12" spans="1:77" s="119" customFormat="1" ht="13.5">
      <c r="A12" s="186"/>
      <c r="B12" s="198" t="s">
        <v>334</v>
      </c>
      <c r="C12" s="225" t="s">
        <v>85</v>
      </c>
      <c r="D12" s="224">
        <v>56.436999999999998</v>
      </c>
      <c r="E12" s="224">
        <v>209.05099999999999</v>
      </c>
      <c r="F12" s="224">
        <v>10.682021000000001</v>
      </c>
      <c r="G12" s="224">
        <v>2.6041780000000001</v>
      </c>
      <c r="H12" s="200">
        <f t="shared" si="0"/>
        <v>278.77419900000001</v>
      </c>
      <c r="I12" s="199">
        <v>0</v>
      </c>
      <c r="J12" s="199">
        <v>0</v>
      </c>
      <c r="K12" s="199">
        <v>0</v>
      </c>
      <c r="L12" s="199">
        <v>0</v>
      </c>
      <c r="M12" s="200">
        <f t="shared" si="1"/>
        <v>0</v>
      </c>
      <c r="N12" s="199">
        <v>0</v>
      </c>
      <c r="O12" s="199">
        <v>0</v>
      </c>
      <c r="P12" s="199">
        <v>0</v>
      </c>
      <c r="Q12" s="199">
        <v>0</v>
      </c>
      <c r="R12" s="200">
        <f t="shared" si="2"/>
        <v>0</v>
      </c>
      <c r="S12" s="199">
        <v>0</v>
      </c>
      <c r="T12" s="199">
        <v>0</v>
      </c>
      <c r="U12" s="199">
        <v>0</v>
      </c>
      <c r="V12" s="199">
        <v>0</v>
      </c>
      <c r="W12" s="200">
        <f t="shared" si="3"/>
        <v>0</v>
      </c>
      <c r="X12" s="199"/>
      <c r="Y12" s="199"/>
      <c r="Z12" s="199"/>
      <c r="AA12" s="199"/>
      <c r="AB12" s="200"/>
      <c r="AC12" s="199"/>
      <c r="AD12" s="199"/>
      <c r="AE12" s="199"/>
      <c r="AF12" s="199"/>
      <c r="AG12" s="200">
        <f t="shared" si="4"/>
        <v>0</v>
      </c>
      <c r="AH12" s="199"/>
      <c r="AI12" s="199"/>
      <c r="AJ12" s="199"/>
      <c r="AK12" s="199"/>
      <c r="AL12" s="201">
        <f t="shared" si="5"/>
        <v>0</v>
      </c>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row>
    <row r="13" spans="1:77" s="119" customFormat="1" ht="13.5">
      <c r="A13" s="186"/>
      <c r="B13" s="198" t="s">
        <v>335</v>
      </c>
      <c r="C13" s="225" t="s">
        <v>86</v>
      </c>
      <c r="D13" s="224">
        <v>84.98339184000001</v>
      </c>
      <c r="E13" s="224">
        <v>483.71020311000001</v>
      </c>
      <c r="F13" s="224">
        <v>59.579222399999999</v>
      </c>
      <c r="G13" s="224">
        <v>0</v>
      </c>
      <c r="H13" s="200">
        <f t="shared" si="0"/>
        <v>628.27281735000008</v>
      </c>
      <c r="I13" s="199">
        <v>0</v>
      </c>
      <c r="J13" s="199">
        <v>0</v>
      </c>
      <c r="K13" s="199">
        <v>0</v>
      </c>
      <c r="L13" s="199">
        <v>0</v>
      </c>
      <c r="M13" s="200">
        <f t="shared" si="1"/>
        <v>0</v>
      </c>
      <c r="N13" s="199">
        <v>0</v>
      </c>
      <c r="O13" s="199">
        <v>0</v>
      </c>
      <c r="P13" s="199">
        <v>0</v>
      </c>
      <c r="Q13" s="199">
        <v>0</v>
      </c>
      <c r="R13" s="200">
        <f t="shared" si="2"/>
        <v>0</v>
      </c>
      <c r="S13" s="199">
        <v>0</v>
      </c>
      <c r="T13" s="199">
        <v>0</v>
      </c>
      <c r="U13" s="199">
        <v>0</v>
      </c>
      <c r="V13" s="199">
        <v>0</v>
      </c>
      <c r="W13" s="200">
        <f t="shared" si="3"/>
        <v>0</v>
      </c>
      <c r="X13" s="199"/>
      <c r="Y13" s="199"/>
      <c r="Z13" s="199"/>
      <c r="AA13" s="199"/>
      <c r="AB13" s="200"/>
      <c r="AC13" s="199"/>
      <c r="AD13" s="199"/>
      <c r="AE13" s="199"/>
      <c r="AF13" s="199"/>
      <c r="AG13" s="200">
        <f t="shared" si="4"/>
        <v>0</v>
      </c>
      <c r="AH13" s="199"/>
      <c r="AI13" s="199"/>
      <c r="AJ13" s="199"/>
      <c r="AK13" s="199"/>
      <c r="AL13" s="201">
        <f t="shared" si="5"/>
        <v>0</v>
      </c>
      <c r="AM13" s="186"/>
      <c r="AN13" s="186"/>
      <c r="AO13" s="186"/>
      <c r="AP13" s="186"/>
      <c r="AQ13" s="186"/>
      <c r="AR13" s="186"/>
      <c r="AS13" s="186"/>
      <c r="AT13" s="186"/>
      <c r="AU13" s="186"/>
      <c r="AV13" s="186"/>
      <c r="AW13" s="186"/>
      <c r="AX13" s="186"/>
      <c r="AY13" s="186"/>
      <c r="AZ13" s="186"/>
      <c r="BA13" s="186"/>
      <c r="BB13" s="186"/>
      <c r="BC13" s="186"/>
      <c r="BD13" s="186"/>
      <c r="BE13" s="186"/>
      <c r="BF13" s="186"/>
      <c r="BG13" s="186"/>
      <c r="BH13" s="186"/>
      <c r="BI13" s="186"/>
      <c r="BJ13" s="186"/>
      <c r="BK13" s="186"/>
      <c r="BL13" s="186"/>
      <c r="BM13" s="186"/>
      <c r="BN13" s="186"/>
      <c r="BO13" s="186"/>
      <c r="BP13" s="186"/>
      <c r="BQ13" s="186"/>
      <c r="BR13" s="186"/>
      <c r="BS13" s="186"/>
      <c r="BT13" s="186"/>
      <c r="BU13" s="186"/>
      <c r="BV13" s="186"/>
      <c r="BW13" s="186"/>
      <c r="BX13" s="186"/>
      <c r="BY13" s="186"/>
    </row>
    <row r="14" spans="1:77" s="119" customFormat="1" ht="13.5">
      <c r="A14" s="186"/>
      <c r="B14" s="226" t="s">
        <v>87</v>
      </c>
      <c r="C14" s="199" t="s">
        <v>88</v>
      </c>
      <c r="D14" s="224"/>
      <c r="E14" s="224"/>
      <c r="F14" s="199"/>
      <c r="G14" s="199"/>
      <c r="H14" s="200">
        <f t="shared" si="0"/>
        <v>0</v>
      </c>
      <c r="I14" s="199"/>
      <c r="J14" s="199"/>
      <c r="K14" s="199"/>
      <c r="L14" s="199"/>
      <c r="M14" s="200">
        <f t="shared" si="1"/>
        <v>0</v>
      </c>
      <c r="N14" s="199"/>
      <c r="O14" s="199"/>
      <c r="P14" s="199"/>
      <c r="Q14" s="199"/>
      <c r="R14" s="200">
        <f t="shared" si="2"/>
        <v>0</v>
      </c>
      <c r="S14" s="199"/>
      <c r="T14" s="199"/>
      <c r="U14" s="199"/>
      <c r="V14" s="199"/>
      <c r="W14" s="200">
        <f t="shared" si="3"/>
        <v>0</v>
      </c>
      <c r="X14" s="199"/>
      <c r="Y14" s="199"/>
      <c r="Z14" s="199"/>
      <c r="AA14" s="199"/>
      <c r="AB14" s="200">
        <f t="shared" ref="AB14" si="6">SUM(X14:AA14)</f>
        <v>0</v>
      </c>
      <c r="AC14" s="199"/>
      <c r="AD14" s="199"/>
      <c r="AE14" s="199"/>
      <c r="AF14" s="199"/>
      <c r="AG14" s="200">
        <f t="shared" si="4"/>
        <v>0</v>
      </c>
      <c r="AH14" s="199"/>
      <c r="AI14" s="199"/>
      <c r="AJ14" s="199"/>
      <c r="AK14" s="199"/>
      <c r="AL14" s="201">
        <f t="shared" si="5"/>
        <v>0</v>
      </c>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c r="BL14" s="186"/>
      <c r="BM14" s="186"/>
      <c r="BN14" s="186"/>
      <c r="BO14" s="186"/>
      <c r="BP14" s="186"/>
      <c r="BQ14" s="186"/>
      <c r="BR14" s="186"/>
      <c r="BS14" s="186"/>
      <c r="BT14" s="186"/>
      <c r="BU14" s="186"/>
      <c r="BV14" s="186"/>
      <c r="BW14" s="186"/>
      <c r="BX14" s="186"/>
      <c r="BY14" s="186"/>
    </row>
    <row r="15" spans="1:77" s="119" customFormat="1" ht="13.5">
      <c r="A15" s="186"/>
      <c r="B15" s="198" t="s">
        <v>89</v>
      </c>
      <c r="C15" s="199" t="s">
        <v>90</v>
      </c>
      <c r="D15" s="199"/>
      <c r="E15" s="199"/>
      <c r="F15" s="199"/>
      <c r="G15" s="199"/>
      <c r="H15" s="200">
        <f t="shared" ref="H15:H41" si="7">SUM(D15:G15)</f>
        <v>0</v>
      </c>
      <c r="I15" s="199"/>
      <c r="J15" s="199"/>
      <c r="K15" s="199"/>
      <c r="L15" s="199"/>
      <c r="M15" s="200">
        <f t="shared" ref="M15:M41" si="8">SUM(I15:L15)</f>
        <v>0</v>
      </c>
      <c r="N15" s="199"/>
      <c r="O15" s="199"/>
      <c r="P15" s="199"/>
      <c r="Q15" s="199"/>
      <c r="R15" s="200">
        <f t="shared" ref="R15:R41" si="9">SUM(N15:Q15)</f>
        <v>0</v>
      </c>
      <c r="S15" s="199"/>
      <c r="T15" s="199"/>
      <c r="U15" s="199"/>
      <c r="V15" s="199"/>
      <c r="W15" s="200">
        <f t="shared" ref="W15:W41" si="10">SUM(S15:V15)</f>
        <v>0</v>
      </c>
      <c r="X15" s="199"/>
      <c r="Y15" s="199"/>
      <c r="Z15" s="199"/>
      <c r="AA15" s="199"/>
      <c r="AB15" s="200">
        <f t="shared" ref="AB15:AB41" si="11">SUM(X15:AA15)</f>
        <v>0</v>
      </c>
      <c r="AC15" s="199"/>
      <c r="AD15" s="199"/>
      <c r="AE15" s="199"/>
      <c r="AF15" s="199"/>
      <c r="AG15" s="200">
        <f t="shared" ref="AG15:AG41" si="12">SUM(AC15:AF15)</f>
        <v>0</v>
      </c>
      <c r="AH15" s="199"/>
      <c r="AI15" s="199"/>
      <c r="AJ15" s="199"/>
      <c r="AK15" s="199"/>
      <c r="AL15" s="201">
        <f t="shared" ref="AL15:AL41" si="13">SUM(AH15:AK15)</f>
        <v>0</v>
      </c>
      <c r="AM15" s="186"/>
      <c r="AN15" s="186"/>
      <c r="AO15" s="186"/>
      <c r="AP15" s="186"/>
      <c r="AQ15" s="186"/>
      <c r="AR15" s="186"/>
      <c r="AS15" s="186"/>
      <c r="AT15" s="186"/>
      <c r="AU15" s="186"/>
      <c r="AV15" s="186"/>
      <c r="AW15" s="186"/>
      <c r="AX15" s="186"/>
      <c r="AY15" s="186"/>
      <c r="AZ15" s="186"/>
      <c r="BA15" s="186"/>
      <c r="BB15" s="186"/>
      <c r="BC15" s="186"/>
      <c r="BD15" s="186"/>
      <c r="BE15" s="186"/>
      <c r="BF15" s="186"/>
      <c r="BG15" s="186"/>
      <c r="BH15" s="186"/>
      <c r="BI15" s="186"/>
      <c r="BJ15" s="186"/>
      <c r="BK15" s="186"/>
      <c r="BL15" s="186"/>
      <c r="BM15" s="186"/>
      <c r="BN15" s="186"/>
      <c r="BO15" s="186"/>
      <c r="BP15" s="186"/>
      <c r="BQ15" s="186"/>
      <c r="BR15" s="186"/>
      <c r="BS15" s="186"/>
      <c r="BT15" s="186"/>
      <c r="BU15" s="186"/>
      <c r="BV15" s="186"/>
      <c r="BW15" s="186"/>
      <c r="BX15" s="186"/>
      <c r="BY15" s="186"/>
    </row>
    <row r="16" spans="1:77" s="119" customFormat="1" ht="13.5">
      <c r="A16" s="186"/>
      <c r="B16" s="198" t="s">
        <v>91</v>
      </c>
      <c r="C16" s="199" t="s">
        <v>92</v>
      </c>
      <c r="D16" s="199"/>
      <c r="E16" s="199"/>
      <c r="F16" s="199"/>
      <c r="G16" s="199"/>
      <c r="H16" s="200">
        <f t="shared" si="7"/>
        <v>0</v>
      </c>
      <c r="I16" s="199"/>
      <c r="J16" s="199"/>
      <c r="K16" s="199"/>
      <c r="L16" s="199"/>
      <c r="M16" s="200">
        <f t="shared" si="8"/>
        <v>0</v>
      </c>
      <c r="N16" s="199"/>
      <c r="O16" s="199"/>
      <c r="P16" s="199"/>
      <c r="Q16" s="199"/>
      <c r="R16" s="200">
        <f t="shared" si="9"/>
        <v>0</v>
      </c>
      <c r="S16" s="199"/>
      <c r="T16" s="199"/>
      <c r="U16" s="199"/>
      <c r="V16" s="199"/>
      <c r="W16" s="200">
        <f t="shared" si="10"/>
        <v>0</v>
      </c>
      <c r="X16" s="199"/>
      <c r="Y16" s="199"/>
      <c r="Z16" s="199"/>
      <c r="AA16" s="199"/>
      <c r="AB16" s="200">
        <f t="shared" si="11"/>
        <v>0</v>
      </c>
      <c r="AC16" s="199"/>
      <c r="AD16" s="199"/>
      <c r="AE16" s="199"/>
      <c r="AF16" s="199"/>
      <c r="AG16" s="200">
        <f t="shared" si="12"/>
        <v>0</v>
      </c>
      <c r="AH16" s="199"/>
      <c r="AI16" s="199"/>
      <c r="AJ16" s="199"/>
      <c r="AK16" s="199"/>
      <c r="AL16" s="201">
        <f t="shared" si="13"/>
        <v>0</v>
      </c>
      <c r="AM16" s="186"/>
      <c r="AN16" s="186"/>
      <c r="AO16" s="186"/>
      <c r="AP16" s="186"/>
      <c r="AQ16" s="186"/>
      <c r="AR16" s="186"/>
      <c r="AS16" s="186"/>
      <c r="AT16" s="186"/>
      <c r="AU16" s="186"/>
      <c r="AV16" s="186"/>
      <c r="AW16" s="186"/>
      <c r="AX16" s="186"/>
      <c r="AY16" s="186"/>
      <c r="AZ16" s="186"/>
      <c r="BA16" s="186"/>
      <c r="BB16" s="186"/>
      <c r="BC16" s="186"/>
      <c r="BD16" s="186"/>
      <c r="BE16" s="186"/>
      <c r="BF16" s="186"/>
      <c r="BG16" s="186"/>
      <c r="BH16" s="186"/>
      <c r="BI16" s="186"/>
      <c r="BJ16" s="186"/>
      <c r="BK16" s="186"/>
      <c r="BL16" s="186"/>
      <c r="BM16" s="186"/>
      <c r="BN16" s="186"/>
      <c r="BO16" s="186"/>
      <c r="BP16" s="186"/>
      <c r="BQ16" s="186"/>
      <c r="BR16" s="186"/>
      <c r="BS16" s="186"/>
      <c r="BT16" s="186"/>
      <c r="BU16" s="186"/>
      <c r="BV16" s="186"/>
      <c r="BW16" s="186"/>
      <c r="BX16" s="186"/>
      <c r="BY16" s="186"/>
    </row>
    <row r="17" spans="2:38" s="119" customFormat="1" ht="13.5">
      <c r="B17" s="198" t="s">
        <v>93</v>
      </c>
      <c r="C17" s="199" t="s">
        <v>94</v>
      </c>
      <c r="D17" s="199"/>
      <c r="E17" s="199"/>
      <c r="F17" s="199"/>
      <c r="G17" s="199"/>
      <c r="H17" s="200">
        <f t="shared" si="7"/>
        <v>0</v>
      </c>
      <c r="I17" s="199"/>
      <c r="J17" s="199"/>
      <c r="K17" s="199"/>
      <c r="L17" s="199"/>
      <c r="M17" s="200">
        <f t="shared" si="8"/>
        <v>0</v>
      </c>
      <c r="N17" s="199"/>
      <c r="O17" s="199"/>
      <c r="P17" s="199"/>
      <c r="Q17" s="199"/>
      <c r="R17" s="200">
        <f t="shared" si="9"/>
        <v>0</v>
      </c>
      <c r="S17" s="199"/>
      <c r="T17" s="199"/>
      <c r="U17" s="199"/>
      <c r="V17" s="199"/>
      <c r="W17" s="200">
        <f t="shared" si="10"/>
        <v>0</v>
      </c>
      <c r="X17" s="199"/>
      <c r="Y17" s="199"/>
      <c r="Z17" s="199"/>
      <c r="AA17" s="199"/>
      <c r="AB17" s="200">
        <f t="shared" si="11"/>
        <v>0</v>
      </c>
      <c r="AC17" s="199"/>
      <c r="AD17" s="199"/>
      <c r="AE17" s="199"/>
      <c r="AF17" s="199"/>
      <c r="AG17" s="200">
        <f t="shared" si="12"/>
        <v>0</v>
      </c>
      <c r="AH17" s="199"/>
      <c r="AI17" s="199"/>
      <c r="AJ17" s="199"/>
      <c r="AK17" s="199"/>
      <c r="AL17" s="201">
        <f t="shared" si="13"/>
        <v>0</v>
      </c>
    </row>
    <row r="18" spans="2:38" s="119" customFormat="1" ht="13.5">
      <c r="B18" s="198" t="s">
        <v>95</v>
      </c>
      <c r="C18" s="199" t="s">
        <v>96</v>
      </c>
      <c r="D18" s="199"/>
      <c r="E18" s="199"/>
      <c r="F18" s="199"/>
      <c r="G18" s="199"/>
      <c r="H18" s="200">
        <f t="shared" si="7"/>
        <v>0</v>
      </c>
      <c r="I18" s="199"/>
      <c r="J18" s="199"/>
      <c r="K18" s="199"/>
      <c r="L18" s="199"/>
      <c r="M18" s="200">
        <f t="shared" si="8"/>
        <v>0</v>
      </c>
      <c r="N18" s="199"/>
      <c r="O18" s="199"/>
      <c r="P18" s="199"/>
      <c r="Q18" s="199"/>
      <c r="R18" s="200">
        <f t="shared" si="9"/>
        <v>0</v>
      </c>
      <c r="S18" s="199"/>
      <c r="T18" s="199"/>
      <c r="U18" s="199"/>
      <c r="V18" s="199"/>
      <c r="W18" s="200">
        <f t="shared" si="10"/>
        <v>0</v>
      </c>
      <c r="X18" s="199"/>
      <c r="Y18" s="199"/>
      <c r="Z18" s="199"/>
      <c r="AA18" s="199"/>
      <c r="AB18" s="200">
        <f t="shared" si="11"/>
        <v>0</v>
      </c>
      <c r="AC18" s="199"/>
      <c r="AD18" s="199"/>
      <c r="AE18" s="199"/>
      <c r="AF18" s="199"/>
      <c r="AG18" s="200">
        <f t="shared" si="12"/>
        <v>0</v>
      </c>
      <c r="AH18" s="199"/>
      <c r="AI18" s="199"/>
      <c r="AJ18" s="199"/>
      <c r="AK18" s="199"/>
      <c r="AL18" s="201">
        <f t="shared" si="13"/>
        <v>0</v>
      </c>
    </row>
    <row r="19" spans="2:38" s="119" customFormat="1" ht="13.5">
      <c r="B19" s="198" t="s">
        <v>97</v>
      </c>
      <c r="C19" s="199" t="s">
        <v>98</v>
      </c>
      <c r="D19" s="199"/>
      <c r="E19" s="199"/>
      <c r="F19" s="199"/>
      <c r="G19" s="199"/>
      <c r="H19" s="200">
        <f t="shared" si="7"/>
        <v>0</v>
      </c>
      <c r="I19" s="199"/>
      <c r="J19" s="199"/>
      <c r="K19" s="199"/>
      <c r="L19" s="199"/>
      <c r="M19" s="200">
        <f t="shared" si="8"/>
        <v>0</v>
      </c>
      <c r="N19" s="199"/>
      <c r="O19" s="199"/>
      <c r="P19" s="199"/>
      <c r="Q19" s="199"/>
      <c r="R19" s="200">
        <f t="shared" si="9"/>
        <v>0</v>
      </c>
      <c r="S19" s="199"/>
      <c r="T19" s="199"/>
      <c r="U19" s="199"/>
      <c r="V19" s="199"/>
      <c r="W19" s="200">
        <f t="shared" si="10"/>
        <v>0</v>
      </c>
      <c r="X19" s="199"/>
      <c r="Y19" s="199"/>
      <c r="Z19" s="199"/>
      <c r="AA19" s="199"/>
      <c r="AB19" s="200">
        <f t="shared" si="11"/>
        <v>0</v>
      </c>
      <c r="AC19" s="199"/>
      <c r="AD19" s="199"/>
      <c r="AE19" s="199"/>
      <c r="AF19" s="199"/>
      <c r="AG19" s="200">
        <f t="shared" si="12"/>
        <v>0</v>
      </c>
      <c r="AH19" s="199"/>
      <c r="AI19" s="199"/>
      <c r="AJ19" s="199"/>
      <c r="AK19" s="199"/>
      <c r="AL19" s="201">
        <f t="shared" si="13"/>
        <v>0</v>
      </c>
    </row>
    <row r="20" spans="2:38" s="119" customFormat="1" ht="13.5">
      <c r="B20" s="198" t="s">
        <v>99</v>
      </c>
      <c r="C20" s="199" t="s">
        <v>100</v>
      </c>
      <c r="D20" s="199"/>
      <c r="E20" s="199"/>
      <c r="F20" s="199"/>
      <c r="G20" s="199"/>
      <c r="H20" s="200">
        <f t="shared" si="7"/>
        <v>0</v>
      </c>
      <c r="I20" s="199"/>
      <c r="J20" s="199"/>
      <c r="K20" s="199"/>
      <c r="L20" s="199"/>
      <c r="M20" s="200">
        <f t="shared" si="8"/>
        <v>0</v>
      </c>
      <c r="N20" s="199"/>
      <c r="O20" s="199"/>
      <c r="P20" s="199"/>
      <c r="Q20" s="199"/>
      <c r="R20" s="200">
        <f t="shared" si="9"/>
        <v>0</v>
      </c>
      <c r="S20" s="199"/>
      <c r="T20" s="199"/>
      <c r="U20" s="199"/>
      <c r="V20" s="199"/>
      <c r="W20" s="200">
        <f t="shared" si="10"/>
        <v>0</v>
      </c>
      <c r="X20" s="199"/>
      <c r="Y20" s="199"/>
      <c r="Z20" s="199"/>
      <c r="AA20" s="199"/>
      <c r="AB20" s="200">
        <f t="shared" si="11"/>
        <v>0</v>
      </c>
      <c r="AC20" s="199"/>
      <c r="AD20" s="199"/>
      <c r="AE20" s="199"/>
      <c r="AF20" s="199"/>
      <c r="AG20" s="200">
        <f t="shared" si="12"/>
        <v>0</v>
      </c>
      <c r="AH20" s="199"/>
      <c r="AI20" s="199"/>
      <c r="AJ20" s="199"/>
      <c r="AK20" s="199"/>
      <c r="AL20" s="201">
        <f t="shared" si="13"/>
        <v>0</v>
      </c>
    </row>
    <row r="21" spans="2:38" s="119" customFormat="1" ht="13.5">
      <c r="B21" s="198" t="s">
        <v>101</v>
      </c>
      <c r="C21" s="199" t="s">
        <v>102</v>
      </c>
      <c r="D21" s="199"/>
      <c r="E21" s="199"/>
      <c r="F21" s="199"/>
      <c r="G21" s="199"/>
      <c r="H21" s="200">
        <f t="shared" si="7"/>
        <v>0</v>
      </c>
      <c r="I21" s="199"/>
      <c r="J21" s="199"/>
      <c r="K21" s="199"/>
      <c r="L21" s="199"/>
      <c r="M21" s="200">
        <f t="shared" si="8"/>
        <v>0</v>
      </c>
      <c r="N21" s="199"/>
      <c r="O21" s="199"/>
      <c r="P21" s="199"/>
      <c r="Q21" s="199"/>
      <c r="R21" s="200">
        <f t="shared" si="9"/>
        <v>0</v>
      </c>
      <c r="S21" s="199"/>
      <c r="T21" s="199"/>
      <c r="U21" s="199"/>
      <c r="V21" s="199"/>
      <c r="W21" s="200">
        <f t="shared" si="10"/>
        <v>0</v>
      </c>
      <c r="X21" s="199"/>
      <c r="Y21" s="199"/>
      <c r="Z21" s="199"/>
      <c r="AA21" s="199"/>
      <c r="AB21" s="200">
        <f t="shared" si="11"/>
        <v>0</v>
      </c>
      <c r="AC21" s="199"/>
      <c r="AD21" s="199"/>
      <c r="AE21" s="199"/>
      <c r="AF21" s="199"/>
      <c r="AG21" s="200">
        <f t="shared" si="12"/>
        <v>0</v>
      </c>
      <c r="AH21" s="199"/>
      <c r="AI21" s="199"/>
      <c r="AJ21" s="199"/>
      <c r="AK21" s="199"/>
      <c r="AL21" s="201">
        <f t="shared" si="13"/>
        <v>0</v>
      </c>
    </row>
    <row r="22" spans="2:38" s="119" customFormat="1" ht="13.5">
      <c r="B22" s="198" t="s">
        <v>103</v>
      </c>
      <c r="C22" s="199" t="s">
        <v>104</v>
      </c>
      <c r="D22" s="199"/>
      <c r="E22" s="199"/>
      <c r="F22" s="199"/>
      <c r="G22" s="199"/>
      <c r="H22" s="200">
        <f t="shared" si="7"/>
        <v>0</v>
      </c>
      <c r="I22" s="199"/>
      <c r="J22" s="199"/>
      <c r="K22" s="199"/>
      <c r="L22" s="199"/>
      <c r="M22" s="200">
        <f t="shared" si="8"/>
        <v>0</v>
      </c>
      <c r="N22" s="199"/>
      <c r="O22" s="199"/>
      <c r="P22" s="199"/>
      <c r="Q22" s="199"/>
      <c r="R22" s="200">
        <f t="shared" si="9"/>
        <v>0</v>
      </c>
      <c r="S22" s="199"/>
      <c r="T22" s="199"/>
      <c r="U22" s="199"/>
      <c r="V22" s="199"/>
      <c r="W22" s="200">
        <f t="shared" si="10"/>
        <v>0</v>
      </c>
      <c r="X22" s="199"/>
      <c r="Y22" s="199"/>
      <c r="Z22" s="199"/>
      <c r="AA22" s="199"/>
      <c r="AB22" s="200">
        <f t="shared" si="11"/>
        <v>0</v>
      </c>
      <c r="AC22" s="199"/>
      <c r="AD22" s="199"/>
      <c r="AE22" s="199"/>
      <c r="AF22" s="199"/>
      <c r="AG22" s="200">
        <f t="shared" si="12"/>
        <v>0</v>
      </c>
      <c r="AH22" s="199"/>
      <c r="AI22" s="199"/>
      <c r="AJ22" s="199"/>
      <c r="AK22" s="199"/>
      <c r="AL22" s="201">
        <f t="shared" si="13"/>
        <v>0</v>
      </c>
    </row>
    <row r="23" spans="2:38" s="119" customFormat="1" ht="13.5">
      <c r="B23" s="198" t="s">
        <v>105</v>
      </c>
      <c r="C23" s="199" t="s">
        <v>106</v>
      </c>
      <c r="D23" s="199"/>
      <c r="E23" s="199"/>
      <c r="F23" s="199"/>
      <c r="G23" s="199"/>
      <c r="H23" s="200">
        <f t="shared" si="7"/>
        <v>0</v>
      </c>
      <c r="I23" s="199"/>
      <c r="J23" s="199"/>
      <c r="K23" s="199"/>
      <c r="L23" s="199"/>
      <c r="M23" s="200">
        <f t="shared" si="8"/>
        <v>0</v>
      </c>
      <c r="N23" s="199"/>
      <c r="O23" s="199"/>
      <c r="P23" s="199"/>
      <c r="Q23" s="199"/>
      <c r="R23" s="200">
        <f t="shared" si="9"/>
        <v>0</v>
      </c>
      <c r="S23" s="199"/>
      <c r="T23" s="199"/>
      <c r="U23" s="199"/>
      <c r="V23" s="199"/>
      <c r="W23" s="200">
        <f t="shared" si="10"/>
        <v>0</v>
      </c>
      <c r="X23" s="199"/>
      <c r="Y23" s="199"/>
      <c r="Z23" s="199"/>
      <c r="AA23" s="199"/>
      <c r="AB23" s="200">
        <f t="shared" si="11"/>
        <v>0</v>
      </c>
      <c r="AC23" s="199"/>
      <c r="AD23" s="199"/>
      <c r="AE23" s="199"/>
      <c r="AF23" s="199"/>
      <c r="AG23" s="200">
        <f t="shared" si="12"/>
        <v>0</v>
      </c>
      <c r="AH23" s="199"/>
      <c r="AI23" s="199"/>
      <c r="AJ23" s="199"/>
      <c r="AK23" s="199"/>
      <c r="AL23" s="201">
        <f t="shared" si="13"/>
        <v>0</v>
      </c>
    </row>
    <row r="24" spans="2:38" s="119" customFormat="1" ht="13.5">
      <c r="B24" s="198" t="s">
        <v>107</v>
      </c>
      <c r="C24" s="199" t="s">
        <v>108</v>
      </c>
      <c r="D24" s="199"/>
      <c r="E24" s="199"/>
      <c r="F24" s="199"/>
      <c r="G24" s="199"/>
      <c r="H24" s="200">
        <f t="shared" si="7"/>
        <v>0</v>
      </c>
      <c r="I24" s="199"/>
      <c r="J24" s="199"/>
      <c r="K24" s="199"/>
      <c r="L24" s="199"/>
      <c r="M24" s="200">
        <f t="shared" si="8"/>
        <v>0</v>
      </c>
      <c r="N24" s="199"/>
      <c r="O24" s="199"/>
      <c r="P24" s="199"/>
      <c r="Q24" s="199"/>
      <c r="R24" s="200">
        <f t="shared" si="9"/>
        <v>0</v>
      </c>
      <c r="S24" s="199"/>
      <c r="T24" s="199"/>
      <c r="U24" s="199"/>
      <c r="V24" s="199"/>
      <c r="W24" s="200">
        <f t="shared" si="10"/>
        <v>0</v>
      </c>
      <c r="X24" s="199"/>
      <c r="Y24" s="199"/>
      <c r="Z24" s="199"/>
      <c r="AA24" s="199"/>
      <c r="AB24" s="200">
        <f t="shared" si="11"/>
        <v>0</v>
      </c>
      <c r="AC24" s="199"/>
      <c r="AD24" s="199"/>
      <c r="AE24" s="199"/>
      <c r="AF24" s="199"/>
      <c r="AG24" s="200">
        <f t="shared" si="12"/>
        <v>0</v>
      </c>
      <c r="AH24" s="199"/>
      <c r="AI24" s="199"/>
      <c r="AJ24" s="199"/>
      <c r="AK24" s="199"/>
      <c r="AL24" s="201">
        <f t="shared" si="13"/>
        <v>0</v>
      </c>
    </row>
    <row r="25" spans="2:38" s="119" customFormat="1" ht="13.5">
      <c r="B25" s="198" t="s">
        <v>109</v>
      </c>
      <c r="C25" s="199" t="s">
        <v>110</v>
      </c>
      <c r="D25" s="199"/>
      <c r="E25" s="199"/>
      <c r="F25" s="199"/>
      <c r="G25" s="199"/>
      <c r="H25" s="200">
        <f t="shared" si="7"/>
        <v>0</v>
      </c>
      <c r="I25" s="199"/>
      <c r="J25" s="199"/>
      <c r="K25" s="199"/>
      <c r="L25" s="199"/>
      <c r="M25" s="200">
        <f t="shared" si="8"/>
        <v>0</v>
      </c>
      <c r="N25" s="199"/>
      <c r="O25" s="199"/>
      <c r="P25" s="199"/>
      <c r="Q25" s="199"/>
      <c r="R25" s="200">
        <f t="shared" si="9"/>
        <v>0</v>
      </c>
      <c r="S25" s="199"/>
      <c r="T25" s="199"/>
      <c r="U25" s="199"/>
      <c r="V25" s="199"/>
      <c r="W25" s="200">
        <f t="shared" si="10"/>
        <v>0</v>
      </c>
      <c r="X25" s="199"/>
      <c r="Y25" s="199"/>
      <c r="Z25" s="199"/>
      <c r="AA25" s="199"/>
      <c r="AB25" s="200">
        <f t="shared" si="11"/>
        <v>0</v>
      </c>
      <c r="AC25" s="199"/>
      <c r="AD25" s="199"/>
      <c r="AE25" s="199"/>
      <c r="AF25" s="199"/>
      <c r="AG25" s="200">
        <f t="shared" si="12"/>
        <v>0</v>
      </c>
      <c r="AH25" s="199"/>
      <c r="AI25" s="199"/>
      <c r="AJ25" s="199"/>
      <c r="AK25" s="199"/>
      <c r="AL25" s="201">
        <f t="shared" si="13"/>
        <v>0</v>
      </c>
    </row>
    <row r="26" spans="2:38" s="119" customFormat="1" ht="13.5">
      <c r="B26" s="198" t="s">
        <v>111</v>
      </c>
      <c r="C26" s="199" t="s">
        <v>112</v>
      </c>
      <c r="D26" s="199"/>
      <c r="E26" s="199"/>
      <c r="F26" s="199"/>
      <c r="G26" s="199"/>
      <c r="H26" s="200">
        <f t="shared" si="7"/>
        <v>0</v>
      </c>
      <c r="I26" s="199"/>
      <c r="J26" s="199"/>
      <c r="K26" s="199"/>
      <c r="L26" s="199"/>
      <c r="M26" s="200">
        <f t="shared" si="8"/>
        <v>0</v>
      </c>
      <c r="N26" s="199"/>
      <c r="O26" s="199"/>
      <c r="P26" s="199"/>
      <c r="Q26" s="199"/>
      <c r="R26" s="200">
        <f t="shared" si="9"/>
        <v>0</v>
      </c>
      <c r="S26" s="199"/>
      <c r="T26" s="199"/>
      <c r="U26" s="199"/>
      <c r="V26" s="199"/>
      <c r="W26" s="200">
        <f t="shared" si="10"/>
        <v>0</v>
      </c>
      <c r="X26" s="199"/>
      <c r="Y26" s="199"/>
      <c r="Z26" s="199"/>
      <c r="AA26" s="199"/>
      <c r="AB26" s="200">
        <f t="shared" si="11"/>
        <v>0</v>
      </c>
      <c r="AC26" s="199"/>
      <c r="AD26" s="199"/>
      <c r="AE26" s="199"/>
      <c r="AF26" s="199"/>
      <c r="AG26" s="200">
        <f t="shared" si="12"/>
        <v>0</v>
      </c>
      <c r="AH26" s="199"/>
      <c r="AI26" s="199"/>
      <c r="AJ26" s="199"/>
      <c r="AK26" s="199"/>
      <c r="AL26" s="201">
        <f t="shared" si="13"/>
        <v>0</v>
      </c>
    </row>
    <row r="27" spans="2:38" s="119" customFormat="1" ht="13.5">
      <c r="B27" s="198" t="s">
        <v>113</v>
      </c>
      <c r="C27" s="199" t="s">
        <v>114</v>
      </c>
      <c r="D27" s="199"/>
      <c r="E27" s="199"/>
      <c r="F27" s="199"/>
      <c r="G27" s="199"/>
      <c r="H27" s="200">
        <f t="shared" si="7"/>
        <v>0</v>
      </c>
      <c r="I27" s="199"/>
      <c r="J27" s="199"/>
      <c r="K27" s="199"/>
      <c r="L27" s="199"/>
      <c r="M27" s="200">
        <f t="shared" si="8"/>
        <v>0</v>
      </c>
      <c r="N27" s="199"/>
      <c r="O27" s="199"/>
      <c r="P27" s="199"/>
      <c r="Q27" s="199"/>
      <c r="R27" s="200">
        <f t="shared" si="9"/>
        <v>0</v>
      </c>
      <c r="S27" s="199"/>
      <c r="T27" s="199"/>
      <c r="U27" s="199"/>
      <c r="V27" s="199"/>
      <c r="W27" s="200">
        <f t="shared" si="10"/>
        <v>0</v>
      </c>
      <c r="X27" s="199"/>
      <c r="Y27" s="199"/>
      <c r="Z27" s="199"/>
      <c r="AA27" s="199"/>
      <c r="AB27" s="200">
        <f t="shared" si="11"/>
        <v>0</v>
      </c>
      <c r="AC27" s="199"/>
      <c r="AD27" s="199"/>
      <c r="AE27" s="199"/>
      <c r="AF27" s="199"/>
      <c r="AG27" s="200">
        <f t="shared" si="12"/>
        <v>0</v>
      </c>
      <c r="AH27" s="199"/>
      <c r="AI27" s="199"/>
      <c r="AJ27" s="199"/>
      <c r="AK27" s="199"/>
      <c r="AL27" s="201">
        <f t="shared" si="13"/>
        <v>0</v>
      </c>
    </row>
    <row r="28" spans="2:38" s="119" customFormat="1" ht="13.5">
      <c r="B28" s="198" t="s">
        <v>115</v>
      </c>
      <c r="C28" s="199" t="s">
        <v>116</v>
      </c>
      <c r="D28" s="199"/>
      <c r="E28" s="199"/>
      <c r="F28" s="199"/>
      <c r="G28" s="199"/>
      <c r="H28" s="200">
        <f t="shared" si="7"/>
        <v>0</v>
      </c>
      <c r="I28" s="199"/>
      <c r="J28" s="199"/>
      <c r="K28" s="199"/>
      <c r="L28" s="199"/>
      <c r="M28" s="200">
        <f t="shared" si="8"/>
        <v>0</v>
      </c>
      <c r="N28" s="199"/>
      <c r="O28" s="199"/>
      <c r="P28" s="199"/>
      <c r="Q28" s="199"/>
      <c r="R28" s="200">
        <f t="shared" si="9"/>
        <v>0</v>
      </c>
      <c r="S28" s="199"/>
      <c r="T28" s="199"/>
      <c r="U28" s="199"/>
      <c r="V28" s="199"/>
      <c r="W28" s="200">
        <f t="shared" si="10"/>
        <v>0</v>
      </c>
      <c r="X28" s="199"/>
      <c r="Y28" s="199"/>
      <c r="Z28" s="199"/>
      <c r="AA28" s="199"/>
      <c r="AB28" s="200">
        <f t="shared" si="11"/>
        <v>0</v>
      </c>
      <c r="AC28" s="199"/>
      <c r="AD28" s="199"/>
      <c r="AE28" s="199"/>
      <c r="AF28" s="199"/>
      <c r="AG28" s="200">
        <f t="shared" si="12"/>
        <v>0</v>
      </c>
      <c r="AH28" s="199"/>
      <c r="AI28" s="199"/>
      <c r="AJ28" s="199"/>
      <c r="AK28" s="199"/>
      <c r="AL28" s="201">
        <f t="shared" si="13"/>
        <v>0</v>
      </c>
    </row>
    <row r="29" spans="2:38" s="119" customFormat="1" ht="13.5">
      <c r="B29" s="198" t="s">
        <v>117</v>
      </c>
      <c r="C29" s="199" t="s">
        <v>118</v>
      </c>
      <c r="D29" s="199"/>
      <c r="E29" s="199"/>
      <c r="F29" s="199"/>
      <c r="G29" s="199"/>
      <c r="H29" s="200">
        <f t="shared" si="7"/>
        <v>0</v>
      </c>
      <c r="I29" s="199"/>
      <c r="J29" s="199"/>
      <c r="K29" s="199"/>
      <c r="L29" s="199"/>
      <c r="M29" s="200">
        <f t="shared" si="8"/>
        <v>0</v>
      </c>
      <c r="N29" s="199"/>
      <c r="O29" s="199"/>
      <c r="P29" s="199"/>
      <c r="Q29" s="199"/>
      <c r="R29" s="200">
        <f t="shared" si="9"/>
        <v>0</v>
      </c>
      <c r="S29" s="199"/>
      <c r="T29" s="199"/>
      <c r="U29" s="199"/>
      <c r="V29" s="199"/>
      <c r="W29" s="200">
        <f t="shared" si="10"/>
        <v>0</v>
      </c>
      <c r="X29" s="199"/>
      <c r="Y29" s="199"/>
      <c r="Z29" s="199"/>
      <c r="AA29" s="199"/>
      <c r="AB29" s="200">
        <f t="shared" si="11"/>
        <v>0</v>
      </c>
      <c r="AC29" s="199"/>
      <c r="AD29" s="199"/>
      <c r="AE29" s="199"/>
      <c r="AF29" s="199"/>
      <c r="AG29" s="200">
        <f t="shared" si="12"/>
        <v>0</v>
      </c>
      <c r="AH29" s="199"/>
      <c r="AI29" s="199"/>
      <c r="AJ29" s="199"/>
      <c r="AK29" s="199"/>
      <c r="AL29" s="201">
        <f t="shared" si="13"/>
        <v>0</v>
      </c>
    </row>
    <row r="30" spans="2:38" s="119" customFormat="1" ht="13.5">
      <c r="B30" s="198" t="s">
        <v>119</v>
      </c>
      <c r="C30" s="199" t="s">
        <v>120</v>
      </c>
      <c r="D30" s="199"/>
      <c r="E30" s="199"/>
      <c r="F30" s="199"/>
      <c r="G30" s="199"/>
      <c r="H30" s="200">
        <f t="shared" si="7"/>
        <v>0</v>
      </c>
      <c r="I30" s="199"/>
      <c r="J30" s="199"/>
      <c r="K30" s="199"/>
      <c r="L30" s="199"/>
      <c r="M30" s="200">
        <f t="shared" si="8"/>
        <v>0</v>
      </c>
      <c r="N30" s="199"/>
      <c r="O30" s="199"/>
      <c r="P30" s="199"/>
      <c r="Q30" s="199"/>
      <c r="R30" s="200">
        <f t="shared" si="9"/>
        <v>0</v>
      </c>
      <c r="S30" s="199"/>
      <c r="T30" s="199"/>
      <c r="U30" s="199"/>
      <c r="V30" s="199"/>
      <c r="W30" s="200">
        <f t="shared" si="10"/>
        <v>0</v>
      </c>
      <c r="X30" s="199"/>
      <c r="Y30" s="199"/>
      <c r="Z30" s="199"/>
      <c r="AA30" s="199"/>
      <c r="AB30" s="200">
        <f t="shared" si="11"/>
        <v>0</v>
      </c>
      <c r="AC30" s="199"/>
      <c r="AD30" s="199"/>
      <c r="AE30" s="199"/>
      <c r="AF30" s="199"/>
      <c r="AG30" s="200">
        <f t="shared" si="12"/>
        <v>0</v>
      </c>
      <c r="AH30" s="199"/>
      <c r="AI30" s="199"/>
      <c r="AJ30" s="199"/>
      <c r="AK30" s="199"/>
      <c r="AL30" s="201">
        <f t="shared" si="13"/>
        <v>0</v>
      </c>
    </row>
    <row r="31" spans="2:38" s="119" customFormat="1" ht="13.5">
      <c r="B31" s="198" t="s">
        <v>121</v>
      </c>
      <c r="C31" s="199" t="s">
        <v>122</v>
      </c>
      <c r="D31" s="199"/>
      <c r="E31" s="199"/>
      <c r="F31" s="199"/>
      <c r="G31" s="199"/>
      <c r="H31" s="200">
        <f t="shared" si="7"/>
        <v>0</v>
      </c>
      <c r="I31" s="199"/>
      <c r="J31" s="199"/>
      <c r="K31" s="199"/>
      <c r="L31" s="199"/>
      <c r="M31" s="200">
        <f t="shared" si="8"/>
        <v>0</v>
      </c>
      <c r="N31" s="199"/>
      <c r="O31" s="199"/>
      <c r="P31" s="199"/>
      <c r="Q31" s="199"/>
      <c r="R31" s="200">
        <f t="shared" si="9"/>
        <v>0</v>
      </c>
      <c r="S31" s="199"/>
      <c r="T31" s="199"/>
      <c r="U31" s="199"/>
      <c r="V31" s="199"/>
      <c r="W31" s="200">
        <f t="shared" si="10"/>
        <v>0</v>
      </c>
      <c r="X31" s="199"/>
      <c r="Y31" s="199"/>
      <c r="Z31" s="199"/>
      <c r="AA31" s="199"/>
      <c r="AB31" s="200">
        <f t="shared" si="11"/>
        <v>0</v>
      </c>
      <c r="AC31" s="199"/>
      <c r="AD31" s="199"/>
      <c r="AE31" s="199"/>
      <c r="AF31" s="199"/>
      <c r="AG31" s="200">
        <f t="shared" si="12"/>
        <v>0</v>
      </c>
      <c r="AH31" s="199"/>
      <c r="AI31" s="199"/>
      <c r="AJ31" s="199"/>
      <c r="AK31" s="199"/>
      <c r="AL31" s="201">
        <f t="shared" si="13"/>
        <v>0</v>
      </c>
    </row>
    <row r="32" spans="2:38" s="119" customFormat="1" ht="13.5">
      <c r="B32" s="198" t="s">
        <v>123</v>
      </c>
      <c r="C32" s="199" t="s">
        <v>124</v>
      </c>
      <c r="D32" s="199"/>
      <c r="E32" s="199"/>
      <c r="F32" s="199"/>
      <c r="G32" s="199"/>
      <c r="H32" s="200">
        <f t="shared" si="7"/>
        <v>0</v>
      </c>
      <c r="I32" s="199"/>
      <c r="J32" s="199"/>
      <c r="K32" s="199"/>
      <c r="L32" s="199"/>
      <c r="M32" s="200">
        <f t="shared" si="8"/>
        <v>0</v>
      </c>
      <c r="N32" s="199"/>
      <c r="O32" s="199"/>
      <c r="P32" s="199"/>
      <c r="Q32" s="199"/>
      <c r="R32" s="200">
        <f t="shared" si="9"/>
        <v>0</v>
      </c>
      <c r="S32" s="199"/>
      <c r="T32" s="199"/>
      <c r="U32" s="199"/>
      <c r="V32" s="199"/>
      <c r="W32" s="200">
        <f t="shared" si="10"/>
        <v>0</v>
      </c>
      <c r="X32" s="199"/>
      <c r="Y32" s="199"/>
      <c r="Z32" s="199"/>
      <c r="AA32" s="199"/>
      <c r="AB32" s="200">
        <f t="shared" si="11"/>
        <v>0</v>
      </c>
      <c r="AC32" s="199"/>
      <c r="AD32" s="199"/>
      <c r="AE32" s="199"/>
      <c r="AF32" s="199"/>
      <c r="AG32" s="200">
        <f t="shared" si="12"/>
        <v>0</v>
      </c>
      <c r="AH32" s="199"/>
      <c r="AI32" s="199"/>
      <c r="AJ32" s="199"/>
      <c r="AK32" s="199"/>
      <c r="AL32" s="201">
        <f t="shared" si="13"/>
        <v>0</v>
      </c>
    </row>
    <row r="33" spans="2:39" s="119" customFormat="1" ht="13.5">
      <c r="B33" s="198" t="s">
        <v>125</v>
      </c>
      <c r="C33" s="199" t="s">
        <v>126</v>
      </c>
      <c r="D33" s="199"/>
      <c r="E33" s="199"/>
      <c r="F33" s="199"/>
      <c r="G33" s="199"/>
      <c r="H33" s="200">
        <f t="shared" si="7"/>
        <v>0</v>
      </c>
      <c r="I33" s="199"/>
      <c r="J33" s="199"/>
      <c r="K33" s="199"/>
      <c r="L33" s="199"/>
      <c r="M33" s="200">
        <f t="shared" si="8"/>
        <v>0</v>
      </c>
      <c r="N33" s="199"/>
      <c r="O33" s="199"/>
      <c r="P33" s="199"/>
      <c r="Q33" s="199"/>
      <c r="R33" s="200">
        <f t="shared" si="9"/>
        <v>0</v>
      </c>
      <c r="S33" s="199"/>
      <c r="T33" s="199"/>
      <c r="U33" s="199"/>
      <c r="V33" s="199"/>
      <c r="W33" s="200">
        <f t="shared" si="10"/>
        <v>0</v>
      </c>
      <c r="X33" s="199"/>
      <c r="Y33" s="199"/>
      <c r="Z33" s="199"/>
      <c r="AA33" s="199"/>
      <c r="AB33" s="200">
        <f t="shared" si="11"/>
        <v>0</v>
      </c>
      <c r="AC33" s="199"/>
      <c r="AD33" s="199"/>
      <c r="AE33" s="199"/>
      <c r="AF33" s="199"/>
      <c r="AG33" s="200">
        <f t="shared" si="12"/>
        <v>0</v>
      </c>
      <c r="AH33" s="199"/>
      <c r="AI33" s="199"/>
      <c r="AJ33" s="199"/>
      <c r="AK33" s="199"/>
      <c r="AL33" s="201">
        <f t="shared" si="13"/>
        <v>0</v>
      </c>
      <c r="AM33" s="186"/>
    </row>
    <row r="34" spans="2:39" s="119" customFormat="1" ht="13.5">
      <c r="B34" s="198" t="s">
        <v>127</v>
      </c>
      <c r="C34" s="199" t="s">
        <v>128</v>
      </c>
      <c r="D34" s="199"/>
      <c r="E34" s="199"/>
      <c r="F34" s="199"/>
      <c r="G34" s="199"/>
      <c r="H34" s="200">
        <f t="shared" si="7"/>
        <v>0</v>
      </c>
      <c r="I34" s="199"/>
      <c r="J34" s="199"/>
      <c r="K34" s="199"/>
      <c r="L34" s="199"/>
      <c r="M34" s="200">
        <f t="shared" si="8"/>
        <v>0</v>
      </c>
      <c r="N34" s="199"/>
      <c r="O34" s="199"/>
      <c r="P34" s="199"/>
      <c r="Q34" s="199"/>
      <c r="R34" s="200">
        <f t="shared" si="9"/>
        <v>0</v>
      </c>
      <c r="S34" s="199"/>
      <c r="T34" s="199"/>
      <c r="U34" s="199"/>
      <c r="V34" s="199"/>
      <c r="W34" s="200">
        <f t="shared" si="10"/>
        <v>0</v>
      </c>
      <c r="X34" s="199"/>
      <c r="Y34" s="199"/>
      <c r="Z34" s="199"/>
      <c r="AA34" s="199"/>
      <c r="AB34" s="200">
        <f t="shared" si="11"/>
        <v>0</v>
      </c>
      <c r="AC34" s="199"/>
      <c r="AD34" s="199"/>
      <c r="AE34" s="199"/>
      <c r="AF34" s="199"/>
      <c r="AG34" s="200">
        <f t="shared" si="12"/>
        <v>0</v>
      </c>
      <c r="AH34" s="199"/>
      <c r="AI34" s="199"/>
      <c r="AJ34" s="199"/>
      <c r="AK34" s="199"/>
      <c r="AL34" s="201">
        <f t="shared" si="13"/>
        <v>0</v>
      </c>
      <c r="AM34" s="186"/>
    </row>
    <row r="35" spans="2:39" s="119" customFormat="1" ht="13.5">
      <c r="B35" s="198" t="s">
        <v>129</v>
      </c>
      <c r="C35" s="199" t="s">
        <v>130</v>
      </c>
      <c r="D35" s="199"/>
      <c r="E35" s="199"/>
      <c r="F35" s="199"/>
      <c r="G35" s="199"/>
      <c r="H35" s="200">
        <f t="shared" si="7"/>
        <v>0</v>
      </c>
      <c r="I35" s="199"/>
      <c r="J35" s="199"/>
      <c r="K35" s="199"/>
      <c r="L35" s="199"/>
      <c r="M35" s="200">
        <f t="shared" si="8"/>
        <v>0</v>
      </c>
      <c r="N35" s="199"/>
      <c r="O35" s="199"/>
      <c r="P35" s="199"/>
      <c r="Q35" s="199"/>
      <c r="R35" s="200">
        <f t="shared" si="9"/>
        <v>0</v>
      </c>
      <c r="S35" s="199"/>
      <c r="T35" s="199"/>
      <c r="U35" s="199"/>
      <c r="V35" s="199"/>
      <c r="W35" s="200">
        <f t="shared" si="10"/>
        <v>0</v>
      </c>
      <c r="X35" s="199"/>
      <c r="Y35" s="199"/>
      <c r="Z35" s="199"/>
      <c r="AA35" s="199"/>
      <c r="AB35" s="200">
        <f t="shared" si="11"/>
        <v>0</v>
      </c>
      <c r="AC35" s="199"/>
      <c r="AD35" s="199"/>
      <c r="AE35" s="199"/>
      <c r="AF35" s="199"/>
      <c r="AG35" s="200">
        <f t="shared" si="12"/>
        <v>0</v>
      </c>
      <c r="AH35" s="199"/>
      <c r="AI35" s="199"/>
      <c r="AJ35" s="199"/>
      <c r="AK35" s="199"/>
      <c r="AL35" s="201">
        <f t="shared" si="13"/>
        <v>0</v>
      </c>
      <c r="AM35" s="186"/>
    </row>
    <row r="36" spans="2:39" s="119" customFormat="1" ht="13.5">
      <c r="B36" s="198" t="s">
        <v>131</v>
      </c>
      <c r="C36" s="199" t="s">
        <v>132</v>
      </c>
      <c r="D36" s="199"/>
      <c r="E36" s="199"/>
      <c r="F36" s="199"/>
      <c r="G36" s="199"/>
      <c r="H36" s="200">
        <f t="shared" si="7"/>
        <v>0</v>
      </c>
      <c r="I36" s="199"/>
      <c r="J36" s="199"/>
      <c r="K36" s="199"/>
      <c r="L36" s="199"/>
      <c r="M36" s="200">
        <f t="shared" si="8"/>
        <v>0</v>
      </c>
      <c r="N36" s="199"/>
      <c r="O36" s="199"/>
      <c r="P36" s="199"/>
      <c r="Q36" s="199"/>
      <c r="R36" s="200">
        <f t="shared" si="9"/>
        <v>0</v>
      </c>
      <c r="S36" s="199"/>
      <c r="T36" s="199"/>
      <c r="U36" s="199"/>
      <c r="V36" s="199"/>
      <c r="W36" s="200">
        <f t="shared" si="10"/>
        <v>0</v>
      </c>
      <c r="X36" s="199"/>
      <c r="Y36" s="199"/>
      <c r="Z36" s="199"/>
      <c r="AA36" s="199"/>
      <c r="AB36" s="200">
        <f t="shared" si="11"/>
        <v>0</v>
      </c>
      <c r="AC36" s="199"/>
      <c r="AD36" s="199"/>
      <c r="AE36" s="199"/>
      <c r="AF36" s="199"/>
      <c r="AG36" s="200">
        <f t="shared" si="12"/>
        <v>0</v>
      </c>
      <c r="AH36" s="199"/>
      <c r="AI36" s="199"/>
      <c r="AJ36" s="199"/>
      <c r="AK36" s="199"/>
      <c r="AL36" s="201">
        <f t="shared" si="13"/>
        <v>0</v>
      </c>
      <c r="AM36" s="186"/>
    </row>
    <row r="37" spans="2:39" s="119" customFormat="1" ht="13.5">
      <c r="B37" s="198" t="s">
        <v>133</v>
      </c>
      <c r="C37" s="199" t="s">
        <v>134</v>
      </c>
      <c r="D37" s="199"/>
      <c r="E37" s="199"/>
      <c r="F37" s="199"/>
      <c r="G37" s="199"/>
      <c r="H37" s="200">
        <f t="shared" si="7"/>
        <v>0</v>
      </c>
      <c r="I37" s="199"/>
      <c r="J37" s="199"/>
      <c r="K37" s="199"/>
      <c r="L37" s="199"/>
      <c r="M37" s="200">
        <f t="shared" si="8"/>
        <v>0</v>
      </c>
      <c r="N37" s="199"/>
      <c r="O37" s="199"/>
      <c r="P37" s="199"/>
      <c r="Q37" s="199"/>
      <c r="R37" s="200">
        <f t="shared" si="9"/>
        <v>0</v>
      </c>
      <c r="S37" s="199"/>
      <c r="T37" s="199"/>
      <c r="U37" s="199"/>
      <c r="V37" s="199"/>
      <c r="W37" s="200">
        <f t="shared" si="10"/>
        <v>0</v>
      </c>
      <c r="X37" s="199"/>
      <c r="Y37" s="199"/>
      <c r="Z37" s="199"/>
      <c r="AA37" s="199"/>
      <c r="AB37" s="200">
        <f t="shared" si="11"/>
        <v>0</v>
      </c>
      <c r="AC37" s="199"/>
      <c r="AD37" s="199"/>
      <c r="AE37" s="199"/>
      <c r="AF37" s="199"/>
      <c r="AG37" s="200">
        <f t="shared" si="12"/>
        <v>0</v>
      </c>
      <c r="AH37" s="199"/>
      <c r="AI37" s="199"/>
      <c r="AJ37" s="199"/>
      <c r="AK37" s="199"/>
      <c r="AL37" s="201">
        <f t="shared" si="13"/>
        <v>0</v>
      </c>
      <c r="AM37" s="186"/>
    </row>
    <row r="38" spans="2:39" s="119" customFormat="1" ht="13.5">
      <c r="B38" s="198" t="s">
        <v>135</v>
      </c>
      <c r="C38" s="199" t="s">
        <v>136</v>
      </c>
      <c r="D38" s="199"/>
      <c r="E38" s="199"/>
      <c r="F38" s="199"/>
      <c r="G38" s="199"/>
      <c r="H38" s="200">
        <f t="shared" si="7"/>
        <v>0</v>
      </c>
      <c r="I38" s="199"/>
      <c r="J38" s="199"/>
      <c r="K38" s="199"/>
      <c r="L38" s="199"/>
      <c r="M38" s="200">
        <f t="shared" si="8"/>
        <v>0</v>
      </c>
      <c r="N38" s="199"/>
      <c r="O38" s="199"/>
      <c r="P38" s="199"/>
      <c r="Q38" s="199"/>
      <c r="R38" s="200">
        <f t="shared" si="9"/>
        <v>0</v>
      </c>
      <c r="S38" s="199"/>
      <c r="T38" s="199"/>
      <c r="U38" s="199"/>
      <c r="V38" s="199"/>
      <c r="W38" s="200">
        <f t="shared" si="10"/>
        <v>0</v>
      </c>
      <c r="X38" s="199"/>
      <c r="Y38" s="199"/>
      <c r="Z38" s="199"/>
      <c r="AA38" s="199"/>
      <c r="AB38" s="200">
        <f t="shared" si="11"/>
        <v>0</v>
      </c>
      <c r="AC38" s="199"/>
      <c r="AD38" s="199"/>
      <c r="AE38" s="199"/>
      <c r="AF38" s="199"/>
      <c r="AG38" s="200">
        <f t="shared" si="12"/>
        <v>0</v>
      </c>
      <c r="AH38" s="199"/>
      <c r="AI38" s="199"/>
      <c r="AJ38" s="199"/>
      <c r="AK38" s="199"/>
      <c r="AL38" s="201">
        <f t="shared" si="13"/>
        <v>0</v>
      </c>
      <c r="AM38" s="186"/>
    </row>
    <row r="39" spans="2:39" s="119" customFormat="1" ht="13.5">
      <c r="B39" s="198" t="s">
        <v>137</v>
      </c>
      <c r="C39" s="199" t="s">
        <v>138</v>
      </c>
      <c r="D39" s="199"/>
      <c r="E39" s="199"/>
      <c r="F39" s="199"/>
      <c r="G39" s="199"/>
      <c r="H39" s="200">
        <f t="shared" si="7"/>
        <v>0</v>
      </c>
      <c r="I39" s="199"/>
      <c r="J39" s="199"/>
      <c r="K39" s="199"/>
      <c r="L39" s="199"/>
      <c r="M39" s="200">
        <f t="shared" si="8"/>
        <v>0</v>
      </c>
      <c r="N39" s="199"/>
      <c r="O39" s="199"/>
      <c r="P39" s="199"/>
      <c r="Q39" s="199"/>
      <c r="R39" s="200">
        <f t="shared" si="9"/>
        <v>0</v>
      </c>
      <c r="S39" s="199"/>
      <c r="T39" s="199"/>
      <c r="U39" s="199"/>
      <c r="V39" s="199"/>
      <c r="W39" s="200">
        <f t="shared" si="10"/>
        <v>0</v>
      </c>
      <c r="X39" s="199"/>
      <c r="Y39" s="199"/>
      <c r="Z39" s="199"/>
      <c r="AA39" s="199"/>
      <c r="AB39" s="200">
        <f t="shared" si="11"/>
        <v>0</v>
      </c>
      <c r="AC39" s="199"/>
      <c r="AD39" s="199"/>
      <c r="AE39" s="199"/>
      <c r="AF39" s="199"/>
      <c r="AG39" s="200">
        <f t="shared" si="12"/>
        <v>0</v>
      </c>
      <c r="AH39" s="199"/>
      <c r="AI39" s="199"/>
      <c r="AJ39" s="199"/>
      <c r="AK39" s="199"/>
      <c r="AL39" s="201">
        <f t="shared" si="13"/>
        <v>0</v>
      </c>
      <c r="AM39" s="186"/>
    </row>
    <row r="40" spans="2:39" s="119" customFormat="1" ht="13.5">
      <c r="B40" s="198" t="s">
        <v>139</v>
      </c>
      <c r="C40" s="199" t="s">
        <v>140</v>
      </c>
      <c r="D40" s="199"/>
      <c r="E40" s="199"/>
      <c r="F40" s="199"/>
      <c r="G40" s="199"/>
      <c r="H40" s="200">
        <f t="shared" si="7"/>
        <v>0</v>
      </c>
      <c r="I40" s="199"/>
      <c r="J40" s="199"/>
      <c r="K40" s="199"/>
      <c r="L40" s="199"/>
      <c r="M40" s="200">
        <f t="shared" si="8"/>
        <v>0</v>
      </c>
      <c r="N40" s="199"/>
      <c r="O40" s="199"/>
      <c r="P40" s="199"/>
      <c r="Q40" s="199"/>
      <c r="R40" s="200">
        <f t="shared" si="9"/>
        <v>0</v>
      </c>
      <c r="S40" s="199"/>
      <c r="T40" s="199"/>
      <c r="U40" s="199"/>
      <c r="V40" s="199"/>
      <c r="W40" s="200">
        <f t="shared" si="10"/>
        <v>0</v>
      </c>
      <c r="X40" s="199"/>
      <c r="Y40" s="199"/>
      <c r="Z40" s="199"/>
      <c r="AA40" s="199"/>
      <c r="AB40" s="200">
        <f t="shared" si="11"/>
        <v>0</v>
      </c>
      <c r="AC40" s="199"/>
      <c r="AD40" s="199"/>
      <c r="AE40" s="199"/>
      <c r="AF40" s="199"/>
      <c r="AG40" s="200">
        <f t="shared" si="12"/>
        <v>0</v>
      </c>
      <c r="AH40" s="199"/>
      <c r="AI40" s="199"/>
      <c r="AJ40" s="199"/>
      <c r="AK40" s="199"/>
      <c r="AL40" s="201">
        <f t="shared" si="13"/>
        <v>0</v>
      </c>
      <c r="AM40" s="186"/>
    </row>
    <row r="41" spans="2:39" s="119" customFormat="1" ht="13.5">
      <c r="B41" s="198" t="s">
        <v>141</v>
      </c>
      <c r="C41" s="199" t="s">
        <v>142</v>
      </c>
      <c r="D41" s="199"/>
      <c r="E41" s="199"/>
      <c r="F41" s="199"/>
      <c r="G41" s="199"/>
      <c r="H41" s="200">
        <f t="shared" si="7"/>
        <v>0</v>
      </c>
      <c r="I41" s="199"/>
      <c r="J41" s="199"/>
      <c r="K41" s="199"/>
      <c r="L41" s="199"/>
      <c r="M41" s="200">
        <f t="shared" si="8"/>
        <v>0</v>
      </c>
      <c r="N41" s="199"/>
      <c r="O41" s="199"/>
      <c r="P41" s="199"/>
      <c r="Q41" s="199"/>
      <c r="R41" s="200">
        <f t="shared" si="9"/>
        <v>0</v>
      </c>
      <c r="S41" s="199"/>
      <c r="T41" s="199"/>
      <c r="U41" s="199"/>
      <c r="V41" s="199"/>
      <c r="W41" s="200">
        <f t="shared" si="10"/>
        <v>0</v>
      </c>
      <c r="X41" s="199"/>
      <c r="Y41" s="199"/>
      <c r="Z41" s="199"/>
      <c r="AA41" s="199"/>
      <c r="AB41" s="200">
        <f t="shared" si="11"/>
        <v>0</v>
      </c>
      <c r="AC41" s="199"/>
      <c r="AD41" s="199"/>
      <c r="AE41" s="199"/>
      <c r="AF41" s="199"/>
      <c r="AG41" s="200">
        <f t="shared" si="12"/>
        <v>0</v>
      </c>
      <c r="AH41" s="199"/>
      <c r="AI41" s="199"/>
      <c r="AJ41" s="199"/>
      <c r="AK41" s="199"/>
      <c r="AL41" s="201">
        <f t="shared" si="13"/>
        <v>0</v>
      </c>
      <c r="AM41" s="186"/>
    </row>
    <row r="42" spans="2:39" s="119" customFormat="1" ht="14" thickBot="1">
      <c r="B42" s="190"/>
      <c r="C42" s="191"/>
      <c r="D42" s="202">
        <f t="shared" ref="D42:AL42" si="14">SUM(D7:D41)</f>
        <v>548.75702940999997</v>
      </c>
      <c r="E42" s="202">
        <f t="shared" si="14"/>
        <v>2573.4836220299999</v>
      </c>
      <c r="F42" s="202">
        <f t="shared" si="14"/>
        <v>246.17548336999999</v>
      </c>
      <c r="G42" s="202">
        <f t="shared" si="14"/>
        <v>138.27164699999997</v>
      </c>
      <c r="H42" s="202">
        <f t="shared" si="14"/>
        <v>3506.6877818100002</v>
      </c>
      <c r="I42" s="202">
        <f t="shared" si="14"/>
        <v>0.44500000000000001</v>
      </c>
      <c r="J42" s="202">
        <f t="shared" si="14"/>
        <v>2.891</v>
      </c>
      <c r="K42" s="202">
        <f t="shared" si="14"/>
        <v>0</v>
      </c>
      <c r="L42" s="202">
        <f t="shared" si="14"/>
        <v>0</v>
      </c>
      <c r="M42" s="202">
        <f t="shared" si="14"/>
        <v>3.3360000000000003</v>
      </c>
      <c r="N42" s="202">
        <f t="shared" si="14"/>
        <v>1.1060000000000001</v>
      </c>
      <c r="O42" s="202">
        <f t="shared" si="14"/>
        <v>3.3860000000000001</v>
      </c>
      <c r="P42" s="202">
        <f t="shared" si="14"/>
        <v>0</v>
      </c>
      <c r="Q42" s="202">
        <f t="shared" si="14"/>
        <v>0</v>
      </c>
      <c r="R42" s="202">
        <f t="shared" si="14"/>
        <v>4.4919999999999991</v>
      </c>
      <c r="S42" s="202">
        <f t="shared" si="14"/>
        <v>0.24358774746</v>
      </c>
      <c r="T42" s="202">
        <f t="shared" si="14"/>
        <v>0.71994850626699991</v>
      </c>
      <c r="U42" s="202">
        <f t="shared" si="14"/>
        <v>0</v>
      </c>
      <c r="V42" s="202">
        <f t="shared" si="14"/>
        <v>0</v>
      </c>
      <c r="W42" s="202">
        <f t="shared" si="14"/>
        <v>0.96353625372699991</v>
      </c>
      <c r="X42" s="202">
        <f t="shared" si="14"/>
        <v>0</v>
      </c>
      <c r="Y42" s="202">
        <f t="shared" si="14"/>
        <v>0</v>
      </c>
      <c r="Z42" s="202">
        <f t="shared" si="14"/>
        <v>0</v>
      </c>
      <c r="AA42" s="202">
        <f t="shared" si="14"/>
        <v>0</v>
      </c>
      <c r="AB42" s="202">
        <f t="shared" si="14"/>
        <v>0</v>
      </c>
      <c r="AC42" s="202">
        <f t="shared" si="14"/>
        <v>0</v>
      </c>
      <c r="AD42" s="202">
        <f t="shared" si="14"/>
        <v>0</v>
      </c>
      <c r="AE42" s="202">
        <f t="shared" si="14"/>
        <v>0</v>
      </c>
      <c r="AF42" s="202">
        <f t="shared" si="14"/>
        <v>0</v>
      </c>
      <c r="AG42" s="202">
        <f t="shared" si="14"/>
        <v>0</v>
      </c>
      <c r="AH42" s="202">
        <f t="shared" si="14"/>
        <v>0</v>
      </c>
      <c r="AI42" s="202">
        <f t="shared" si="14"/>
        <v>0</v>
      </c>
      <c r="AJ42" s="202">
        <f t="shared" si="14"/>
        <v>0</v>
      </c>
      <c r="AK42" s="202">
        <f t="shared" si="14"/>
        <v>0</v>
      </c>
      <c r="AL42" s="203">
        <f t="shared" si="14"/>
        <v>0</v>
      </c>
      <c r="AM42" s="186"/>
    </row>
    <row r="43" spans="2:39" s="119" customFormat="1" ht="13.5">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row>
    <row r="44" spans="2:39" s="119" customFormat="1" ht="13.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row>
    <row r="45" spans="2:39" ht="16.5" customHeight="1">
      <c r="B45" s="23"/>
      <c r="C45" s="23"/>
      <c r="D45" s="23"/>
      <c r="E45" s="23"/>
      <c r="F45" s="23"/>
      <c r="G45" s="23"/>
      <c r="H45" s="23"/>
      <c r="I45" s="23"/>
      <c r="J45" s="23"/>
      <c r="K45" s="23"/>
      <c r="L45" s="23"/>
      <c r="M45" s="25"/>
      <c r="N45" s="25"/>
      <c r="O45" s="25"/>
      <c r="P45" s="25"/>
      <c r="Q45" s="26"/>
      <c r="R45" s="26"/>
      <c r="S45" s="26"/>
      <c r="T45" s="26"/>
      <c r="U45" s="26"/>
      <c r="V45" s="26"/>
      <c r="W45" s="26"/>
      <c r="X45" s="26"/>
      <c r="Y45" s="26"/>
      <c r="Z45" s="26"/>
      <c r="AA45" s="23"/>
      <c r="AB45" s="23"/>
      <c r="AC45" s="23"/>
      <c r="AD45" s="23"/>
      <c r="AE45" s="23"/>
      <c r="AF45" s="26"/>
      <c r="AG45" s="23"/>
      <c r="AH45" s="23"/>
      <c r="AI45" s="23"/>
      <c r="AJ45" s="23"/>
      <c r="AK45" s="23"/>
      <c r="AL45" s="23"/>
      <c r="AM45" s="23"/>
    </row>
    <row r="46" spans="2:39" ht="16.5" customHeight="1">
      <c r="B46" s="23"/>
      <c r="C46" s="23"/>
      <c r="D46" s="23"/>
      <c r="E46" s="23"/>
      <c r="F46" s="23"/>
      <c r="G46" s="23"/>
      <c r="H46" s="23"/>
      <c r="I46" s="23"/>
      <c r="J46" s="23"/>
      <c r="K46" s="23"/>
      <c r="L46" s="23"/>
      <c r="M46" s="25"/>
      <c r="N46" s="25"/>
      <c r="O46" s="25"/>
      <c r="P46" s="25"/>
      <c r="Q46" s="26"/>
      <c r="R46" s="26"/>
      <c r="S46" s="26"/>
      <c r="T46" s="26"/>
      <c r="U46" s="26"/>
      <c r="V46" s="26"/>
      <c r="W46" s="26"/>
      <c r="X46" s="26"/>
      <c r="Y46" s="26"/>
      <c r="Z46" s="26"/>
      <c r="AA46" s="23"/>
      <c r="AB46" s="23"/>
      <c r="AC46" s="23"/>
      <c r="AD46" s="23"/>
      <c r="AE46" s="23"/>
      <c r="AF46" s="26"/>
      <c r="AG46" s="23"/>
      <c r="AH46" s="23"/>
      <c r="AI46" s="23"/>
      <c r="AJ46" s="23"/>
      <c r="AK46" s="23"/>
      <c r="AL46" s="23"/>
      <c r="AM46" s="23"/>
    </row>
    <row r="47" spans="2:39" ht="16.5" customHeight="1">
      <c r="B47" s="23"/>
      <c r="C47" s="23"/>
      <c r="D47" s="23"/>
      <c r="E47" s="23"/>
      <c r="F47" s="23"/>
      <c r="G47" s="23"/>
      <c r="H47" s="23"/>
      <c r="I47" s="23"/>
      <c r="J47" s="23"/>
      <c r="K47" s="23"/>
      <c r="L47" s="23"/>
      <c r="M47" s="25"/>
      <c r="N47" s="25"/>
      <c r="O47" s="25"/>
      <c r="P47" s="25"/>
      <c r="Q47" s="26"/>
      <c r="R47" s="26"/>
      <c r="S47" s="26"/>
      <c r="T47" s="26"/>
      <c r="U47" s="26"/>
      <c r="V47" s="26"/>
      <c r="W47" s="26"/>
      <c r="X47" s="26"/>
      <c r="Y47" s="26"/>
      <c r="Z47" s="26"/>
      <c r="AA47" s="23"/>
      <c r="AB47" s="23"/>
      <c r="AC47" s="23"/>
      <c r="AD47" s="23"/>
      <c r="AE47" s="23"/>
      <c r="AF47" s="26"/>
      <c r="AG47" s="23"/>
      <c r="AH47" s="23"/>
      <c r="AI47" s="23"/>
      <c r="AJ47" s="23"/>
      <c r="AK47" s="23"/>
      <c r="AL47" s="23"/>
      <c r="AM47" s="23"/>
    </row>
    <row r="48" spans="2:39" ht="16.5" customHeight="1">
      <c r="B48" s="23"/>
      <c r="C48" s="23"/>
      <c r="D48" s="23"/>
      <c r="E48" s="23"/>
      <c r="F48" s="23"/>
      <c r="G48" s="23"/>
      <c r="H48" s="23"/>
      <c r="I48" s="23"/>
      <c r="J48" s="23"/>
      <c r="K48" s="23"/>
      <c r="L48" s="23"/>
      <c r="M48" s="25"/>
      <c r="N48" s="25"/>
      <c r="O48" s="25"/>
      <c r="P48" s="25"/>
      <c r="Q48" s="26"/>
      <c r="R48" s="26"/>
      <c r="S48" s="26"/>
      <c r="T48" s="26"/>
      <c r="U48" s="26"/>
      <c r="V48" s="26"/>
      <c r="W48" s="26"/>
      <c r="X48" s="26"/>
      <c r="Y48" s="26"/>
      <c r="Z48" s="26"/>
      <c r="AA48" s="23"/>
      <c r="AB48" s="23"/>
      <c r="AC48" s="23"/>
      <c r="AD48" s="23"/>
      <c r="AE48" s="23"/>
      <c r="AF48" s="26"/>
      <c r="AG48" s="23"/>
      <c r="AH48" s="23"/>
      <c r="AI48" s="23"/>
      <c r="AJ48" s="23"/>
      <c r="AK48" s="23"/>
      <c r="AL48" s="23"/>
      <c r="AM48" s="23"/>
    </row>
    <row r="49" spans="2:39" ht="16.5" customHeight="1">
      <c r="B49" s="23"/>
      <c r="C49" s="23"/>
      <c r="D49" s="23"/>
      <c r="E49" s="23"/>
      <c r="F49" s="23"/>
      <c r="G49" s="23"/>
      <c r="H49" s="23"/>
      <c r="I49" s="23"/>
      <c r="J49" s="23"/>
      <c r="K49" s="23"/>
      <c r="L49" s="23"/>
      <c r="M49" s="25"/>
      <c r="N49" s="25"/>
      <c r="O49" s="25"/>
      <c r="P49" s="25"/>
      <c r="Q49" s="26"/>
      <c r="R49" s="26"/>
      <c r="S49" s="26"/>
      <c r="T49" s="26"/>
      <c r="U49" s="26"/>
      <c r="V49" s="26"/>
      <c r="W49" s="26"/>
      <c r="X49" s="26"/>
      <c r="Y49" s="26"/>
      <c r="Z49" s="26"/>
      <c r="AA49" s="23"/>
      <c r="AB49" s="23"/>
      <c r="AC49" s="23"/>
      <c r="AD49" s="23"/>
      <c r="AE49" s="23"/>
      <c r="AF49" s="26"/>
      <c r="AG49" s="23"/>
      <c r="AH49" s="23"/>
      <c r="AI49" s="23"/>
      <c r="AJ49" s="23"/>
      <c r="AK49" s="23"/>
      <c r="AL49" s="23"/>
      <c r="AM49" s="23"/>
    </row>
    <row r="50" spans="2:39" ht="16.5" customHeight="1">
      <c r="B50" s="23"/>
      <c r="C50" s="23"/>
      <c r="D50" s="23"/>
      <c r="E50" s="23"/>
      <c r="F50" s="23"/>
      <c r="G50" s="23"/>
      <c r="H50" s="23"/>
      <c r="I50" s="23"/>
      <c r="J50" s="23"/>
      <c r="K50" s="23"/>
      <c r="L50" s="23"/>
      <c r="M50" s="25"/>
      <c r="N50" s="25"/>
      <c r="O50" s="25"/>
      <c r="P50" s="25"/>
      <c r="Q50" s="26"/>
      <c r="R50" s="26"/>
      <c r="S50" s="26"/>
      <c r="T50" s="26"/>
      <c r="U50" s="26"/>
      <c r="V50" s="26"/>
      <c r="W50" s="26"/>
      <c r="X50" s="26"/>
      <c r="Y50" s="26"/>
      <c r="Z50" s="26"/>
      <c r="AA50" s="23"/>
      <c r="AB50" s="23"/>
      <c r="AC50" s="23"/>
      <c r="AD50" s="23"/>
      <c r="AE50" s="23"/>
      <c r="AF50" s="26"/>
      <c r="AG50" s="23"/>
      <c r="AH50" s="23"/>
      <c r="AI50" s="23"/>
      <c r="AJ50" s="23"/>
      <c r="AK50" s="23"/>
      <c r="AL50" s="23"/>
      <c r="AM50" s="23"/>
    </row>
    <row r="51" spans="2:39" ht="16.5" customHeight="1">
      <c r="B51" s="23"/>
      <c r="C51" s="23"/>
      <c r="D51" s="23"/>
      <c r="E51" s="23"/>
      <c r="F51" s="23"/>
      <c r="G51" s="23"/>
      <c r="H51" s="23"/>
      <c r="I51" s="23"/>
      <c r="J51" s="23"/>
      <c r="K51" s="23"/>
      <c r="L51" s="23"/>
      <c r="M51" s="25"/>
      <c r="N51" s="25"/>
      <c r="O51" s="25"/>
      <c r="P51" s="25"/>
      <c r="Q51" s="26"/>
      <c r="R51" s="26"/>
      <c r="S51" s="26"/>
      <c r="T51" s="26"/>
      <c r="U51" s="26"/>
      <c r="V51" s="26"/>
      <c r="W51" s="26"/>
      <c r="X51" s="26"/>
      <c r="Y51" s="26"/>
      <c r="Z51" s="26"/>
      <c r="AA51" s="23"/>
      <c r="AB51" s="23"/>
      <c r="AC51" s="23"/>
      <c r="AD51" s="23"/>
      <c r="AE51" s="23"/>
      <c r="AF51" s="26"/>
      <c r="AG51" s="23"/>
      <c r="AH51" s="23"/>
      <c r="AI51" s="23"/>
      <c r="AJ51" s="23"/>
      <c r="AK51" s="23"/>
      <c r="AL51" s="23"/>
      <c r="AM51" s="23"/>
    </row>
    <row r="52" spans="2:39" ht="16.5" customHeight="1">
      <c r="B52" s="23"/>
      <c r="C52" s="23"/>
      <c r="D52" s="23"/>
      <c r="E52" s="23"/>
      <c r="F52" s="23"/>
      <c r="G52" s="23"/>
      <c r="H52" s="23"/>
      <c r="I52" s="23"/>
      <c r="J52" s="23"/>
      <c r="K52" s="23"/>
      <c r="L52" s="23"/>
      <c r="M52" s="25"/>
      <c r="N52" s="25"/>
      <c r="O52" s="25"/>
      <c r="P52" s="25"/>
      <c r="Q52" s="26"/>
      <c r="R52" s="26"/>
      <c r="S52" s="26"/>
      <c r="T52" s="26"/>
      <c r="U52" s="26"/>
      <c r="V52" s="26"/>
      <c r="W52" s="26"/>
      <c r="X52" s="26"/>
      <c r="Y52" s="26"/>
      <c r="Z52" s="26"/>
      <c r="AA52" s="23"/>
      <c r="AB52" s="23"/>
      <c r="AC52" s="23"/>
      <c r="AD52" s="23"/>
      <c r="AE52" s="23"/>
      <c r="AF52" s="26"/>
      <c r="AG52" s="23"/>
      <c r="AH52" s="23"/>
      <c r="AI52" s="23"/>
      <c r="AJ52" s="23"/>
      <c r="AK52" s="23"/>
      <c r="AL52" s="23"/>
      <c r="AM52" s="23"/>
    </row>
    <row r="53" spans="2:39" ht="16.5" customHeight="1">
      <c r="B53" s="23"/>
      <c r="C53" s="23"/>
      <c r="D53" s="23"/>
      <c r="E53" s="23"/>
      <c r="F53" s="23"/>
      <c r="G53" s="23"/>
      <c r="H53" s="23"/>
      <c r="I53" s="23"/>
      <c r="J53" s="23"/>
      <c r="K53" s="23"/>
      <c r="L53" s="23"/>
      <c r="M53" s="25"/>
      <c r="N53" s="25"/>
      <c r="O53" s="25"/>
      <c r="P53" s="25"/>
      <c r="Q53" s="26"/>
      <c r="R53" s="26"/>
      <c r="S53" s="26"/>
      <c r="T53" s="26"/>
      <c r="U53" s="26"/>
      <c r="V53" s="26"/>
      <c r="W53" s="26"/>
      <c r="X53" s="26"/>
      <c r="Y53" s="26"/>
      <c r="Z53" s="26"/>
      <c r="AA53" s="23"/>
      <c r="AB53" s="23"/>
      <c r="AC53" s="23"/>
      <c r="AD53" s="23"/>
      <c r="AE53" s="23"/>
      <c r="AF53" s="26"/>
      <c r="AG53" s="23"/>
      <c r="AH53" s="23"/>
      <c r="AI53" s="23"/>
      <c r="AJ53" s="23"/>
      <c r="AK53" s="23"/>
      <c r="AL53" s="23"/>
      <c r="AM53" s="23"/>
    </row>
    <row r="54" spans="2:39" ht="16.5" customHeight="1">
      <c r="B54" s="23"/>
      <c r="C54" s="23"/>
      <c r="D54" s="23"/>
      <c r="E54" s="23"/>
      <c r="F54" s="23"/>
      <c r="G54" s="23"/>
      <c r="H54" s="23"/>
      <c r="I54" s="23"/>
      <c r="J54" s="23"/>
      <c r="K54" s="23"/>
      <c r="L54" s="23"/>
      <c r="M54" s="25"/>
      <c r="N54" s="25"/>
      <c r="O54" s="25"/>
      <c r="P54" s="25"/>
      <c r="Q54" s="26"/>
      <c r="R54" s="26"/>
      <c r="S54" s="26"/>
      <c r="T54" s="26"/>
      <c r="U54" s="26"/>
      <c r="V54" s="26"/>
      <c r="W54" s="26"/>
      <c r="X54" s="26"/>
      <c r="Y54" s="26"/>
      <c r="Z54" s="26"/>
      <c r="AA54" s="23"/>
      <c r="AB54" s="23"/>
      <c r="AC54" s="23"/>
      <c r="AD54" s="23"/>
      <c r="AE54" s="23"/>
      <c r="AF54" s="26"/>
      <c r="AG54" s="23"/>
      <c r="AH54" s="23"/>
      <c r="AI54" s="23"/>
      <c r="AJ54" s="23"/>
      <c r="AK54" s="23"/>
      <c r="AL54" s="23"/>
      <c r="AM54" s="23"/>
    </row>
    <row r="55" spans="2:39" ht="16.5" customHeight="1">
      <c r="B55" s="23"/>
      <c r="C55" s="23"/>
      <c r="D55" s="23"/>
      <c r="E55" s="23"/>
      <c r="F55" s="23"/>
      <c r="G55" s="23"/>
      <c r="H55" s="23"/>
      <c r="I55" s="23"/>
      <c r="J55" s="23"/>
      <c r="K55" s="23"/>
      <c r="L55" s="23"/>
      <c r="M55" s="25"/>
      <c r="N55" s="25"/>
      <c r="O55" s="25"/>
      <c r="P55" s="25"/>
      <c r="Q55" s="26"/>
      <c r="R55" s="26"/>
      <c r="S55" s="26"/>
      <c r="T55" s="26"/>
      <c r="U55" s="26"/>
      <c r="V55" s="26"/>
      <c r="W55" s="26"/>
      <c r="X55" s="26"/>
      <c r="Y55" s="26"/>
      <c r="Z55" s="26"/>
      <c r="AA55" s="23"/>
      <c r="AB55" s="23"/>
      <c r="AC55" s="23"/>
      <c r="AD55" s="23"/>
      <c r="AE55" s="23"/>
      <c r="AF55" s="26"/>
      <c r="AG55" s="23"/>
      <c r="AH55" s="23"/>
      <c r="AI55" s="23"/>
      <c r="AJ55" s="23"/>
      <c r="AK55" s="23"/>
      <c r="AL55" s="23"/>
      <c r="AM55" s="23"/>
    </row>
    <row r="56" spans="2:39" ht="16.5" customHeight="1">
      <c r="B56" s="23"/>
      <c r="C56" s="23"/>
      <c r="D56" s="23"/>
      <c r="E56" s="23"/>
      <c r="F56" s="23"/>
      <c r="G56" s="23"/>
      <c r="H56" s="23"/>
      <c r="I56" s="23"/>
      <c r="J56" s="23"/>
      <c r="K56" s="23"/>
      <c r="L56" s="23"/>
      <c r="M56" s="25"/>
      <c r="N56" s="25"/>
      <c r="O56" s="25"/>
      <c r="P56" s="25"/>
      <c r="Q56" s="26"/>
      <c r="R56" s="26"/>
      <c r="S56" s="26"/>
      <c r="T56" s="26"/>
      <c r="U56" s="26"/>
      <c r="V56" s="26"/>
      <c r="W56" s="26"/>
      <c r="X56" s="26"/>
      <c r="Y56" s="26"/>
      <c r="Z56" s="26"/>
      <c r="AA56" s="23"/>
      <c r="AB56" s="23"/>
      <c r="AC56" s="23"/>
      <c r="AD56" s="23"/>
      <c r="AE56" s="23"/>
      <c r="AF56" s="26"/>
      <c r="AG56" s="23"/>
      <c r="AH56" s="23"/>
      <c r="AI56" s="23"/>
      <c r="AJ56" s="23"/>
      <c r="AK56" s="23"/>
      <c r="AL56" s="23"/>
      <c r="AM56" s="23"/>
    </row>
    <row r="57" spans="2:39" ht="16.5" customHeight="1">
      <c r="B57" s="23"/>
      <c r="C57" s="23"/>
      <c r="D57" s="23"/>
      <c r="E57" s="23"/>
      <c r="F57" s="23"/>
      <c r="G57" s="23"/>
      <c r="H57" s="23"/>
      <c r="I57" s="23"/>
      <c r="J57" s="23"/>
      <c r="K57" s="23"/>
      <c r="L57" s="23"/>
      <c r="M57" s="25"/>
      <c r="N57" s="25"/>
      <c r="O57" s="25"/>
      <c r="P57" s="25"/>
      <c r="Q57" s="26"/>
      <c r="R57" s="26"/>
      <c r="S57" s="26"/>
      <c r="T57" s="26"/>
      <c r="U57" s="26"/>
      <c r="V57" s="26"/>
      <c r="W57" s="26"/>
      <c r="X57" s="26"/>
      <c r="Y57" s="26"/>
      <c r="Z57" s="26"/>
      <c r="AA57" s="23"/>
      <c r="AB57" s="23"/>
      <c r="AC57" s="23"/>
      <c r="AD57" s="23"/>
      <c r="AE57" s="23"/>
      <c r="AF57" s="26"/>
      <c r="AG57" s="23"/>
      <c r="AH57" s="23"/>
      <c r="AI57" s="23"/>
      <c r="AJ57" s="23"/>
      <c r="AK57" s="23"/>
      <c r="AL57" s="23"/>
      <c r="AM57" s="23"/>
    </row>
    <row r="58" spans="2:39" ht="16.5" customHeight="1">
      <c r="B58" s="23"/>
      <c r="C58" s="23"/>
      <c r="D58" s="23"/>
      <c r="E58" s="23"/>
      <c r="F58" s="23"/>
      <c r="G58" s="23"/>
      <c r="H58" s="23"/>
      <c r="I58" s="23"/>
      <c r="J58" s="23"/>
      <c r="K58" s="23"/>
      <c r="L58" s="23"/>
      <c r="M58" s="25"/>
      <c r="N58" s="25"/>
      <c r="O58" s="25"/>
      <c r="P58" s="25"/>
      <c r="Q58" s="26"/>
      <c r="R58" s="26"/>
      <c r="S58" s="26"/>
      <c r="T58" s="26"/>
      <c r="U58" s="26"/>
      <c r="V58" s="26"/>
      <c r="W58" s="26"/>
      <c r="X58" s="26"/>
      <c r="Y58" s="26"/>
      <c r="Z58" s="26"/>
      <c r="AA58" s="23"/>
      <c r="AB58" s="23"/>
      <c r="AC58" s="23"/>
      <c r="AD58" s="23"/>
      <c r="AE58" s="23"/>
      <c r="AF58" s="26"/>
      <c r="AG58" s="23"/>
      <c r="AH58" s="23"/>
      <c r="AI58" s="23"/>
      <c r="AJ58" s="23"/>
      <c r="AK58" s="23"/>
      <c r="AL58" s="23"/>
      <c r="AM58" s="23"/>
    </row>
    <row r="59" spans="2:39" ht="16.5" customHeight="1">
      <c r="B59" s="23"/>
      <c r="C59" s="23"/>
      <c r="D59" s="23"/>
      <c r="E59" s="23"/>
      <c r="F59" s="23"/>
      <c r="G59" s="23"/>
      <c r="H59" s="23"/>
      <c r="I59" s="23"/>
      <c r="J59" s="23"/>
      <c r="K59" s="23"/>
      <c r="L59" s="23"/>
      <c r="M59" s="25"/>
      <c r="N59" s="25"/>
      <c r="O59" s="25"/>
      <c r="P59" s="25"/>
      <c r="Q59" s="26"/>
      <c r="R59" s="26"/>
      <c r="S59" s="26"/>
      <c r="T59" s="26"/>
      <c r="U59" s="26"/>
      <c r="V59" s="26"/>
      <c r="W59" s="26"/>
      <c r="X59" s="26"/>
      <c r="Y59" s="26"/>
      <c r="Z59" s="26"/>
      <c r="AA59" s="23"/>
      <c r="AB59" s="23"/>
      <c r="AC59" s="23"/>
      <c r="AD59" s="23"/>
      <c r="AE59" s="23"/>
      <c r="AF59" s="26"/>
      <c r="AG59" s="23"/>
      <c r="AH59" s="23"/>
      <c r="AI59" s="23"/>
      <c r="AJ59" s="23"/>
      <c r="AK59" s="23"/>
      <c r="AL59" s="23"/>
      <c r="AM59" s="23"/>
    </row>
    <row r="60" spans="2:39" ht="16.5" customHeight="1">
      <c r="B60" s="23"/>
      <c r="C60" s="23"/>
      <c r="D60" s="23"/>
      <c r="E60" s="23"/>
      <c r="F60" s="23"/>
      <c r="G60" s="23"/>
      <c r="H60" s="23"/>
      <c r="I60" s="23"/>
      <c r="J60" s="23"/>
      <c r="K60" s="23"/>
      <c r="L60" s="23"/>
      <c r="M60" s="25"/>
      <c r="N60" s="25"/>
      <c r="O60" s="25"/>
      <c r="P60" s="25"/>
      <c r="Q60" s="26"/>
      <c r="R60" s="26"/>
      <c r="S60" s="26"/>
      <c r="T60" s="26"/>
      <c r="U60" s="26"/>
      <c r="V60" s="26"/>
      <c r="W60" s="26"/>
      <c r="X60" s="26"/>
      <c r="Y60" s="26"/>
      <c r="Z60" s="26"/>
      <c r="AA60" s="23"/>
      <c r="AB60" s="23"/>
      <c r="AC60" s="23"/>
      <c r="AD60" s="23"/>
      <c r="AE60" s="23"/>
      <c r="AF60" s="26"/>
      <c r="AG60" s="23"/>
      <c r="AH60" s="23"/>
      <c r="AI60" s="23"/>
      <c r="AJ60" s="23"/>
      <c r="AK60" s="23"/>
      <c r="AL60" s="23"/>
      <c r="AM60" s="23"/>
    </row>
    <row r="61" spans="2:39" ht="16.5" customHeight="1">
      <c r="B61" s="23"/>
      <c r="C61" s="23"/>
      <c r="D61" s="23"/>
      <c r="E61" s="23"/>
      <c r="F61" s="23"/>
      <c r="G61" s="23"/>
      <c r="H61" s="23"/>
      <c r="I61" s="23"/>
      <c r="J61" s="23"/>
      <c r="K61" s="23"/>
      <c r="L61" s="23"/>
      <c r="M61" s="25"/>
      <c r="N61" s="25"/>
      <c r="O61" s="25"/>
      <c r="P61" s="25"/>
      <c r="Q61" s="26"/>
      <c r="R61" s="26"/>
      <c r="S61" s="26"/>
      <c r="T61" s="26"/>
      <c r="U61" s="26"/>
      <c r="V61" s="26"/>
      <c r="W61" s="26"/>
      <c r="X61" s="26"/>
      <c r="Y61" s="26"/>
      <c r="Z61" s="26"/>
      <c r="AA61" s="23"/>
      <c r="AB61" s="23"/>
      <c r="AC61" s="23"/>
      <c r="AD61" s="23"/>
      <c r="AE61" s="23"/>
      <c r="AF61" s="26"/>
      <c r="AG61" s="23"/>
      <c r="AH61" s="23"/>
      <c r="AI61" s="23"/>
      <c r="AJ61" s="23"/>
      <c r="AK61" s="23"/>
      <c r="AL61" s="23"/>
      <c r="AM61" s="23"/>
    </row>
    <row r="62" spans="2:39" ht="16.5" customHeight="1">
      <c r="B62" s="23"/>
      <c r="C62" s="23"/>
      <c r="D62" s="23"/>
      <c r="E62" s="23"/>
      <c r="F62" s="23"/>
      <c r="G62" s="23"/>
      <c r="H62" s="23"/>
      <c r="I62" s="23"/>
      <c r="J62" s="23"/>
      <c r="K62" s="23"/>
      <c r="L62" s="23"/>
      <c r="M62" s="25"/>
      <c r="N62" s="25"/>
      <c r="O62" s="25"/>
      <c r="P62" s="25"/>
      <c r="Q62" s="26"/>
      <c r="R62" s="26"/>
      <c r="S62" s="26"/>
      <c r="T62" s="26"/>
      <c r="U62" s="26"/>
      <c r="V62" s="26"/>
      <c r="W62" s="26"/>
      <c r="X62" s="26"/>
      <c r="Y62" s="26"/>
      <c r="Z62" s="26"/>
      <c r="AA62" s="23"/>
      <c r="AB62" s="23"/>
      <c r="AC62" s="23"/>
      <c r="AD62" s="23"/>
      <c r="AE62" s="23"/>
      <c r="AF62" s="26"/>
      <c r="AG62" s="23"/>
      <c r="AH62" s="23"/>
      <c r="AI62" s="23"/>
      <c r="AJ62" s="23"/>
      <c r="AK62" s="23"/>
      <c r="AL62" s="23"/>
      <c r="AM62" s="23"/>
    </row>
    <row r="63" spans="2:39" ht="16.5" customHeight="1">
      <c r="B63" s="23"/>
      <c r="C63" s="23"/>
      <c r="D63" s="23"/>
      <c r="E63" s="23"/>
      <c r="F63" s="23"/>
      <c r="G63" s="23"/>
      <c r="H63" s="23"/>
      <c r="I63" s="23"/>
      <c r="J63" s="23"/>
      <c r="K63" s="23"/>
      <c r="L63" s="23"/>
      <c r="M63" s="25"/>
      <c r="N63" s="25"/>
      <c r="O63" s="25"/>
      <c r="P63" s="25"/>
      <c r="Q63" s="26"/>
      <c r="R63" s="26"/>
      <c r="S63" s="26"/>
      <c r="T63" s="26"/>
      <c r="U63" s="26"/>
      <c r="V63" s="26"/>
      <c r="W63" s="26"/>
      <c r="X63" s="26"/>
      <c r="Y63" s="26"/>
      <c r="Z63" s="26"/>
      <c r="AA63" s="23"/>
      <c r="AB63" s="23"/>
      <c r="AC63" s="23"/>
      <c r="AD63" s="23"/>
      <c r="AE63" s="23"/>
      <c r="AF63" s="26"/>
      <c r="AG63" s="23"/>
      <c r="AH63" s="23"/>
      <c r="AI63" s="23"/>
      <c r="AJ63" s="23"/>
      <c r="AK63" s="23"/>
      <c r="AL63" s="23"/>
      <c r="AM63" s="23"/>
    </row>
    <row r="64" spans="2:39" ht="16.5" customHeight="1">
      <c r="B64" s="23"/>
      <c r="C64" s="23"/>
      <c r="D64" s="23"/>
      <c r="E64" s="23"/>
      <c r="F64" s="23"/>
      <c r="G64" s="23"/>
      <c r="H64" s="23"/>
      <c r="I64" s="23"/>
      <c r="J64" s="23"/>
      <c r="K64" s="23"/>
      <c r="L64" s="23"/>
      <c r="M64" s="25"/>
      <c r="N64" s="25"/>
      <c r="O64" s="25"/>
      <c r="P64" s="25"/>
      <c r="Q64" s="26"/>
      <c r="R64" s="26"/>
      <c r="S64" s="26"/>
      <c r="T64" s="26"/>
      <c r="U64" s="26"/>
      <c r="V64" s="26"/>
      <c r="W64" s="26"/>
      <c r="X64" s="26"/>
      <c r="Y64" s="26"/>
      <c r="Z64" s="26"/>
      <c r="AA64" s="23"/>
      <c r="AB64" s="23"/>
      <c r="AC64" s="23"/>
      <c r="AD64" s="23"/>
      <c r="AE64" s="23"/>
      <c r="AF64" s="26"/>
      <c r="AG64" s="23"/>
      <c r="AH64" s="23"/>
      <c r="AI64" s="23"/>
      <c r="AJ64" s="23"/>
      <c r="AK64" s="23"/>
      <c r="AL64" s="23"/>
      <c r="AM64" s="23"/>
    </row>
    <row r="65" spans="2:39" ht="16.5" customHeight="1">
      <c r="B65" s="23"/>
      <c r="C65" s="23"/>
      <c r="D65" s="23"/>
      <c r="E65" s="23"/>
      <c r="F65" s="23"/>
      <c r="G65" s="23"/>
      <c r="H65" s="23"/>
      <c r="I65" s="23"/>
      <c r="J65" s="23"/>
      <c r="K65" s="23"/>
      <c r="L65" s="23"/>
      <c r="M65" s="25"/>
      <c r="N65" s="25"/>
      <c r="O65" s="25"/>
      <c r="P65" s="25"/>
      <c r="Q65" s="26"/>
      <c r="R65" s="26"/>
      <c r="S65" s="26"/>
      <c r="T65" s="26"/>
      <c r="U65" s="26"/>
      <c r="V65" s="26"/>
      <c r="W65" s="26"/>
      <c r="X65" s="26"/>
      <c r="Y65" s="26"/>
      <c r="Z65" s="26"/>
      <c r="AA65" s="23"/>
      <c r="AB65" s="23"/>
      <c r="AC65" s="23"/>
      <c r="AD65" s="23"/>
      <c r="AE65" s="23"/>
      <c r="AF65" s="26"/>
      <c r="AG65" s="23"/>
      <c r="AH65" s="23"/>
      <c r="AI65" s="23"/>
      <c r="AJ65" s="23"/>
      <c r="AK65" s="23"/>
      <c r="AL65" s="23"/>
      <c r="AM65" s="23"/>
    </row>
    <row r="66" spans="2:39" ht="16.5" customHeight="1">
      <c r="B66" s="23"/>
      <c r="C66" s="23"/>
      <c r="D66" s="23"/>
      <c r="E66" s="23"/>
      <c r="F66" s="23"/>
      <c r="G66" s="23"/>
      <c r="H66" s="23"/>
      <c r="I66" s="23"/>
      <c r="J66" s="23"/>
      <c r="K66" s="23"/>
      <c r="L66" s="23"/>
      <c r="M66" s="25"/>
      <c r="N66" s="25"/>
      <c r="O66" s="25"/>
      <c r="P66" s="25"/>
      <c r="Q66" s="26"/>
      <c r="R66" s="26"/>
      <c r="S66" s="26"/>
      <c r="T66" s="26"/>
      <c r="U66" s="26"/>
      <c r="V66" s="26"/>
      <c r="W66" s="26"/>
      <c r="X66" s="26"/>
      <c r="Y66" s="26"/>
      <c r="Z66" s="26"/>
      <c r="AA66" s="23"/>
      <c r="AB66" s="23"/>
      <c r="AC66" s="23"/>
      <c r="AD66" s="23"/>
      <c r="AE66" s="23"/>
      <c r="AF66" s="26"/>
      <c r="AG66" s="23"/>
      <c r="AH66" s="23"/>
      <c r="AI66" s="23"/>
      <c r="AJ66" s="23"/>
      <c r="AK66" s="23"/>
      <c r="AL66" s="23"/>
      <c r="AM66" s="23"/>
    </row>
    <row r="67" spans="2:39" ht="16.5" customHeight="1">
      <c r="B67" s="23"/>
      <c r="C67" s="23"/>
      <c r="D67" s="23"/>
      <c r="E67" s="23"/>
      <c r="F67" s="23"/>
      <c r="G67" s="23"/>
      <c r="H67" s="23"/>
      <c r="I67" s="23"/>
      <c r="J67" s="23"/>
      <c r="K67" s="23"/>
      <c r="L67" s="23"/>
      <c r="M67" s="25"/>
      <c r="N67" s="25"/>
      <c r="O67" s="25"/>
      <c r="P67" s="25"/>
      <c r="Q67" s="26"/>
      <c r="R67" s="26"/>
      <c r="S67" s="26"/>
      <c r="T67" s="26"/>
      <c r="U67" s="26"/>
      <c r="V67" s="26"/>
      <c r="W67" s="26"/>
      <c r="X67" s="26"/>
      <c r="Y67" s="26"/>
      <c r="Z67" s="26"/>
      <c r="AA67" s="23"/>
      <c r="AB67" s="23"/>
      <c r="AC67" s="23"/>
      <c r="AD67" s="23"/>
      <c r="AE67" s="23"/>
      <c r="AF67" s="26"/>
      <c r="AG67" s="23"/>
      <c r="AH67" s="23"/>
      <c r="AI67" s="23"/>
      <c r="AJ67" s="23"/>
      <c r="AK67" s="23"/>
      <c r="AL67" s="23"/>
      <c r="AM67" s="23"/>
    </row>
    <row r="68" spans="2:39" ht="16.5" customHeight="1">
      <c r="B68" s="23"/>
      <c r="C68" s="23"/>
      <c r="D68" s="23"/>
      <c r="E68" s="23"/>
      <c r="F68" s="23"/>
      <c r="G68" s="23"/>
      <c r="H68" s="23"/>
      <c r="I68" s="23"/>
      <c r="J68" s="23"/>
      <c r="K68" s="23"/>
      <c r="L68" s="23"/>
      <c r="M68" s="25"/>
      <c r="N68" s="25"/>
      <c r="O68" s="25"/>
      <c r="P68" s="25"/>
      <c r="Q68" s="26"/>
      <c r="R68" s="26"/>
      <c r="S68" s="26"/>
      <c r="T68" s="26"/>
      <c r="U68" s="26"/>
      <c r="V68" s="26"/>
      <c r="W68" s="26"/>
      <c r="X68" s="26"/>
      <c r="Y68" s="26"/>
      <c r="Z68" s="26"/>
      <c r="AA68" s="23"/>
      <c r="AB68" s="23"/>
      <c r="AC68" s="23"/>
      <c r="AD68" s="23"/>
      <c r="AE68" s="23"/>
      <c r="AF68" s="26"/>
      <c r="AG68" s="23"/>
      <c r="AH68" s="23"/>
      <c r="AI68" s="23"/>
      <c r="AJ68" s="23"/>
      <c r="AK68" s="23"/>
      <c r="AL68" s="23"/>
      <c r="AM68" s="23"/>
    </row>
    <row r="69" spans="2:39" ht="16.5" customHeight="1">
      <c r="B69" s="23"/>
      <c r="C69" s="23"/>
      <c r="D69" s="23"/>
      <c r="E69" s="23"/>
      <c r="F69" s="23"/>
      <c r="G69" s="23"/>
      <c r="H69" s="23"/>
      <c r="I69" s="23"/>
      <c r="J69" s="23"/>
      <c r="K69" s="23"/>
      <c r="L69" s="23"/>
      <c r="M69" s="25"/>
      <c r="N69" s="25"/>
      <c r="O69" s="25"/>
      <c r="P69" s="25"/>
      <c r="Q69" s="26"/>
      <c r="R69" s="26"/>
      <c r="S69" s="26"/>
      <c r="T69" s="26"/>
      <c r="U69" s="26"/>
      <c r="V69" s="26"/>
      <c r="W69" s="26"/>
      <c r="X69" s="26"/>
      <c r="Y69" s="26"/>
      <c r="Z69" s="26"/>
      <c r="AA69" s="23"/>
      <c r="AB69" s="23"/>
      <c r="AC69" s="23"/>
      <c r="AD69" s="23"/>
      <c r="AE69" s="23"/>
      <c r="AF69" s="26"/>
      <c r="AG69" s="23"/>
      <c r="AH69" s="23"/>
      <c r="AI69" s="23"/>
      <c r="AJ69" s="23"/>
      <c r="AK69" s="23"/>
      <c r="AL69" s="23"/>
      <c r="AM69" s="23"/>
    </row>
    <row r="70" spans="2:39" ht="16.5" customHeight="1">
      <c r="B70" s="23"/>
      <c r="C70" s="23"/>
      <c r="D70" s="23"/>
      <c r="E70" s="23"/>
      <c r="F70" s="23"/>
      <c r="G70" s="23"/>
      <c r="H70" s="23"/>
      <c r="I70" s="23"/>
      <c r="J70" s="23"/>
      <c r="K70" s="23"/>
      <c r="L70" s="23"/>
      <c r="M70" s="25"/>
      <c r="N70" s="25"/>
      <c r="O70" s="25"/>
      <c r="P70" s="25"/>
      <c r="Q70" s="26"/>
      <c r="R70" s="26"/>
      <c r="S70" s="26"/>
      <c r="T70" s="26"/>
      <c r="U70" s="26"/>
      <c r="V70" s="26"/>
      <c r="W70" s="26"/>
      <c r="X70" s="26"/>
      <c r="Y70" s="26"/>
      <c r="Z70" s="26"/>
      <c r="AA70" s="23"/>
      <c r="AB70" s="23"/>
      <c r="AC70" s="23"/>
      <c r="AD70" s="23"/>
      <c r="AE70" s="23"/>
      <c r="AF70" s="26"/>
      <c r="AG70" s="23"/>
      <c r="AH70" s="23"/>
      <c r="AI70" s="23"/>
      <c r="AJ70" s="23"/>
      <c r="AK70" s="23"/>
      <c r="AL70" s="23"/>
      <c r="AM70" s="23"/>
    </row>
    <row r="71" spans="2:39" ht="16.5" customHeight="1">
      <c r="B71" s="23"/>
      <c r="C71" s="23"/>
      <c r="D71" s="23"/>
      <c r="E71" s="23"/>
      <c r="F71" s="23"/>
      <c r="G71" s="23"/>
      <c r="H71" s="23"/>
      <c r="I71" s="23"/>
      <c r="J71" s="23"/>
      <c r="K71" s="23"/>
      <c r="L71" s="23"/>
      <c r="M71" s="25"/>
      <c r="N71" s="25"/>
      <c r="O71" s="25"/>
      <c r="P71" s="25"/>
      <c r="Q71" s="26"/>
      <c r="R71" s="26"/>
      <c r="S71" s="26"/>
      <c r="T71" s="26"/>
      <c r="U71" s="26"/>
      <c r="V71" s="26"/>
      <c r="W71" s="26"/>
      <c r="X71" s="26"/>
      <c r="Y71" s="26"/>
      <c r="Z71" s="26"/>
      <c r="AA71" s="23"/>
      <c r="AB71" s="23"/>
      <c r="AC71" s="23"/>
      <c r="AD71" s="23"/>
      <c r="AE71" s="23"/>
      <c r="AF71" s="26"/>
      <c r="AG71" s="23"/>
      <c r="AH71" s="23"/>
      <c r="AI71" s="23"/>
      <c r="AJ71" s="23"/>
      <c r="AK71" s="23"/>
      <c r="AL71" s="23"/>
      <c r="AM71" s="23"/>
    </row>
    <row r="72" spans="2:39" ht="16.5" customHeight="1">
      <c r="B72" s="23"/>
      <c r="C72" s="23"/>
      <c r="D72" s="23"/>
      <c r="E72" s="23"/>
      <c r="F72" s="23"/>
      <c r="G72" s="23"/>
      <c r="H72" s="23"/>
      <c r="I72" s="23"/>
      <c r="J72" s="23"/>
      <c r="K72" s="23"/>
      <c r="L72" s="23"/>
      <c r="M72" s="25"/>
      <c r="N72" s="25"/>
      <c r="O72" s="25"/>
      <c r="P72" s="25"/>
      <c r="Q72" s="26"/>
      <c r="R72" s="26"/>
      <c r="S72" s="26"/>
      <c r="T72" s="26"/>
      <c r="U72" s="26"/>
      <c r="V72" s="26"/>
      <c r="W72" s="26"/>
      <c r="X72" s="26"/>
      <c r="Y72" s="26"/>
      <c r="Z72" s="26"/>
      <c r="AA72" s="23"/>
      <c r="AB72" s="23"/>
      <c r="AC72" s="23"/>
      <c r="AD72" s="23"/>
      <c r="AE72" s="23"/>
      <c r="AF72" s="26"/>
      <c r="AG72" s="23"/>
      <c r="AH72" s="23"/>
      <c r="AI72" s="23"/>
      <c r="AJ72" s="23"/>
      <c r="AK72" s="23"/>
      <c r="AL72" s="23"/>
      <c r="AM72" s="23"/>
    </row>
    <row r="73" spans="2:39" ht="16.5" customHeight="1">
      <c r="B73" s="23"/>
      <c r="C73" s="23"/>
      <c r="D73" s="23"/>
      <c r="E73" s="23"/>
      <c r="F73" s="23"/>
      <c r="G73" s="23"/>
      <c r="H73" s="23"/>
      <c r="I73" s="23"/>
      <c r="J73" s="23"/>
      <c r="K73" s="23"/>
      <c r="L73" s="23"/>
      <c r="M73" s="25"/>
      <c r="N73" s="25"/>
      <c r="O73" s="25"/>
      <c r="P73" s="25"/>
      <c r="Q73" s="26"/>
      <c r="R73" s="26"/>
      <c r="S73" s="26"/>
      <c r="T73" s="26"/>
      <c r="U73" s="26"/>
      <c r="V73" s="26"/>
      <c r="W73" s="26"/>
      <c r="X73" s="26"/>
      <c r="Y73" s="26"/>
      <c r="Z73" s="26"/>
      <c r="AA73" s="23"/>
      <c r="AB73" s="23"/>
      <c r="AC73" s="23"/>
      <c r="AD73" s="23"/>
      <c r="AE73" s="23"/>
      <c r="AF73" s="26"/>
      <c r="AG73" s="23"/>
      <c r="AH73" s="23"/>
      <c r="AI73" s="23"/>
      <c r="AJ73" s="23"/>
      <c r="AK73" s="23"/>
      <c r="AL73" s="23"/>
      <c r="AM73" s="23"/>
    </row>
    <row r="74" spans="2:39" ht="16.5" customHeight="1">
      <c r="B74" s="23"/>
      <c r="C74" s="23"/>
      <c r="D74" s="23"/>
      <c r="E74" s="23"/>
      <c r="F74" s="23"/>
      <c r="G74" s="23"/>
      <c r="H74" s="23"/>
      <c r="I74" s="23"/>
      <c r="J74" s="23"/>
      <c r="K74" s="23"/>
      <c r="L74" s="23"/>
      <c r="M74" s="25"/>
      <c r="N74" s="25"/>
      <c r="O74" s="25"/>
      <c r="P74" s="25"/>
      <c r="Q74" s="26"/>
      <c r="R74" s="26"/>
      <c r="S74" s="26"/>
      <c r="T74" s="26"/>
      <c r="U74" s="26"/>
      <c r="V74" s="26"/>
      <c r="W74" s="26"/>
      <c r="X74" s="26"/>
      <c r="Y74" s="26"/>
      <c r="Z74" s="26"/>
      <c r="AA74" s="23"/>
      <c r="AB74" s="23"/>
      <c r="AC74" s="23"/>
      <c r="AD74" s="23"/>
      <c r="AE74" s="23"/>
      <c r="AF74" s="26"/>
      <c r="AG74" s="23"/>
      <c r="AH74" s="23"/>
      <c r="AI74" s="23"/>
      <c r="AJ74" s="23"/>
      <c r="AK74" s="23"/>
      <c r="AL74" s="23"/>
      <c r="AM74" s="23"/>
    </row>
    <row r="75" spans="2:39" ht="16.5" customHeight="1">
      <c r="B75" s="23"/>
      <c r="C75" s="23"/>
      <c r="D75" s="23"/>
      <c r="E75" s="23"/>
      <c r="F75" s="23"/>
      <c r="G75" s="23"/>
      <c r="H75" s="23"/>
      <c r="I75" s="23"/>
      <c r="J75" s="23"/>
      <c r="K75" s="23"/>
      <c r="L75" s="23"/>
      <c r="M75" s="25"/>
      <c r="N75" s="25"/>
      <c r="O75" s="25"/>
      <c r="P75" s="25"/>
      <c r="Q75" s="26"/>
      <c r="R75" s="26"/>
      <c r="S75" s="26"/>
      <c r="T75" s="26"/>
      <c r="U75" s="26"/>
      <c r="V75" s="26"/>
      <c r="W75" s="26"/>
      <c r="X75" s="26"/>
      <c r="Y75" s="26"/>
      <c r="Z75" s="26"/>
      <c r="AA75" s="23"/>
      <c r="AB75" s="23"/>
      <c r="AC75" s="23"/>
      <c r="AD75" s="23"/>
      <c r="AE75" s="23"/>
      <c r="AF75" s="26"/>
      <c r="AG75" s="23"/>
      <c r="AH75" s="23"/>
      <c r="AI75" s="23"/>
      <c r="AJ75" s="23"/>
      <c r="AK75" s="23"/>
      <c r="AL75" s="23"/>
      <c r="AM75" s="23"/>
    </row>
    <row r="76" spans="2:39" ht="16.5" customHeight="1">
      <c r="B76" s="23"/>
      <c r="C76" s="23"/>
      <c r="D76" s="23"/>
      <c r="E76" s="23"/>
      <c r="F76" s="23"/>
      <c r="G76" s="23"/>
      <c r="H76" s="23"/>
      <c r="I76" s="23"/>
      <c r="J76" s="23"/>
      <c r="K76" s="23"/>
      <c r="L76" s="23"/>
      <c r="M76" s="25"/>
      <c r="N76" s="25"/>
      <c r="O76" s="25"/>
      <c r="P76" s="25"/>
      <c r="Q76" s="26"/>
      <c r="R76" s="26"/>
      <c r="S76" s="26"/>
      <c r="T76" s="26"/>
      <c r="U76" s="26"/>
      <c r="V76" s="26"/>
      <c r="W76" s="26"/>
      <c r="X76" s="26"/>
      <c r="Y76" s="26"/>
      <c r="Z76" s="26"/>
      <c r="AA76" s="23"/>
      <c r="AB76" s="23"/>
      <c r="AC76" s="23"/>
      <c r="AD76" s="23"/>
      <c r="AE76" s="23"/>
      <c r="AF76" s="26"/>
      <c r="AG76" s="23"/>
      <c r="AH76" s="23"/>
      <c r="AI76" s="23"/>
      <c r="AJ76" s="23"/>
      <c r="AK76" s="23"/>
      <c r="AL76" s="23"/>
      <c r="AM76" s="23"/>
    </row>
    <row r="77" spans="2:39" ht="16.5" customHeight="1">
      <c r="B77" s="23"/>
      <c r="C77" s="23"/>
      <c r="D77" s="23"/>
      <c r="E77" s="23"/>
      <c r="F77" s="23"/>
      <c r="G77" s="23"/>
      <c r="H77" s="23"/>
      <c r="I77" s="23"/>
      <c r="J77" s="23"/>
      <c r="K77" s="23"/>
      <c r="L77" s="23"/>
      <c r="M77" s="25"/>
      <c r="N77" s="25"/>
      <c r="O77" s="25"/>
      <c r="P77" s="25"/>
      <c r="Q77" s="26"/>
      <c r="R77" s="26"/>
      <c r="S77" s="26"/>
      <c r="T77" s="26"/>
      <c r="U77" s="26"/>
      <c r="V77" s="26"/>
      <c r="W77" s="26"/>
      <c r="X77" s="26"/>
      <c r="Y77" s="26"/>
      <c r="Z77" s="26"/>
      <c r="AA77" s="23"/>
      <c r="AB77" s="23"/>
      <c r="AC77" s="23"/>
      <c r="AD77" s="23"/>
      <c r="AE77" s="23"/>
      <c r="AF77" s="26"/>
      <c r="AG77" s="23"/>
      <c r="AH77" s="23"/>
      <c r="AI77" s="23"/>
      <c r="AJ77" s="23"/>
      <c r="AK77" s="23"/>
      <c r="AL77" s="23"/>
      <c r="AM77" s="23"/>
    </row>
    <row r="78" spans="2:39" ht="16.5" customHeight="1">
      <c r="B78" s="23"/>
      <c r="C78" s="23"/>
      <c r="D78" s="23"/>
      <c r="E78" s="23"/>
      <c r="F78" s="23"/>
      <c r="G78" s="23"/>
      <c r="H78" s="23"/>
      <c r="I78" s="23"/>
      <c r="J78" s="23"/>
      <c r="K78" s="23"/>
      <c r="L78" s="23"/>
      <c r="M78" s="25"/>
      <c r="N78" s="25"/>
      <c r="O78" s="25"/>
      <c r="P78" s="25"/>
      <c r="Q78" s="26"/>
      <c r="R78" s="26"/>
      <c r="S78" s="26"/>
      <c r="T78" s="26"/>
      <c r="U78" s="26"/>
      <c r="V78" s="26"/>
      <c r="W78" s="26"/>
      <c r="X78" s="26"/>
      <c r="Y78" s="26"/>
      <c r="Z78" s="26"/>
      <c r="AA78" s="23"/>
      <c r="AB78" s="23"/>
      <c r="AC78" s="23"/>
      <c r="AD78" s="23"/>
      <c r="AE78" s="23"/>
      <c r="AF78" s="26"/>
      <c r="AG78" s="23"/>
      <c r="AH78" s="23"/>
      <c r="AI78" s="23"/>
      <c r="AJ78" s="23"/>
      <c r="AK78" s="23"/>
      <c r="AL78" s="23"/>
      <c r="AM78" s="23"/>
    </row>
    <row r="79" spans="2:39" ht="16.5" customHeight="1">
      <c r="B79" s="23"/>
      <c r="C79" s="23"/>
      <c r="D79" s="23"/>
      <c r="E79" s="23"/>
      <c r="F79" s="23"/>
      <c r="G79" s="23"/>
      <c r="H79" s="23"/>
      <c r="I79" s="23"/>
      <c r="J79" s="23"/>
      <c r="K79" s="23"/>
      <c r="L79" s="23"/>
      <c r="M79" s="25"/>
      <c r="N79" s="25"/>
      <c r="O79" s="25"/>
      <c r="P79" s="25"/>
      <c r="Q79" s="26"/>
      <c r="R79" s="26"/>
      <c r="S79" s="26"/>
      <c r="T79" s="26"/>
      <c r="U79" s="26"/>
      <c r="V79" s="26"/>
      <c r="W79" s="26"/>
      <c r="X79" s="26"/>
      <c r="Y79" s="26"/>
      <c r="Z79" s="26"/>
      <c r="AA79" s="23"/>
      <c r="AB79" s="23"/>
      <c r="AC79" s="23"/>
      <c r="AD79" s="23"/>
      <c r="AE79" s="23"/>
      <c r="AF79" s="26"/>
      <c r="AG79" s="23"/>
      <c r="AH79" s="23"/>
      <c r="AI79" s="23"/>
      <c r="AJ79" s="23"/>
      <c r="AK79" s="23"/>
      <c r="AL79" s="23"/>
      <c r="AM79" s="23"/>
    </row>
    <row r="80" spans="2:39" ht="16.5" customHeight="1">
      <c r="B80" s="23"/>
      <c r="C80" s="23"/>
      <c r="D80" s="23"/>
      <c r="E80" s="23"/>
      <c r="F80" s="23"/>
      <c r="G80" s="23"/>
      <c r="H80" s="23"/>
      <c r="I80" s="23"/>
      <c r="J80" s="23"/>
      <c r="K80" s="23"/>
      <c r="L80" s="23"/>
      <c r="M80" s="25"/>
      <c r="N80" s="25"/>
      <c r="O80" s="25"/>
      <c r="P80" s="25"/>
      <c r="Q80" s="26"/>
      <c r="R80" s="26"/>
      <c r="S80" s="26"/>
      <c r="T80" s="26"/>
      <c r="U80" s="26"/>
      <c r="V80" s="26"/>
      <c r="W80" s="26"/>
      <c r="X80" s="26"/>
      <c r="Y80" s="26"/>
      <c r="Z80" s="26"/>
      <c r="AA80" s="23"/>
      <c r="AB80" s="23"/>
      <c r="AC80" s="23"/>
      <c r="AD80" s="23"/>
      <c r="AE80" s="23"/>
      <c r="AF80" s="26"/>
      <c r="AG80" s="23"/>
      <c r="AH80" s="23"/>
      <c r="AI80" s="23"/>
      <c r="AJ80" s="23"/>
      <c r="AK80" s="23"/>
      <c r="AL80" s="23"/>
      <c r="AM80" s="23"/>
    </row>
    <row r="81" spans="2:39" ht="16.5" customHeight="1">
      <c r="B81" s="23"/>
      <c r="C81" s="23"/>
      <c r="D81" s="23"/>
      <c r="E81" s="23"/>
      <c r="F81" s="23"/>
      <c r="G81" s="23"/>
      <c r="H81" s="23"/>
      <c r="I81" s="23"/>
      <c r="J81" s="23"/>
      <c r="K81" s="23"/>
      <c r="L81" s="23"/>
      <c r="M81" s="25"/>
      <c r="N81" s="25"/>
      <c r="O81" s="25"/>
      <c r="P81" s="25"/>
      <c r="Q81" s="26"/>
      <c r="R81" s="26"/>
      <c r="S81" s="26"/>
      <c r="T81" s="26"/>
      <c r="U81" s="26"/>
      <c r="V81" s="26"/>
      <c r="W81" s="26"/>
      <c r="X81" s="26"/>
      <c r="Y81" s="26"/>
      <c r="Z81" s="26"/>
      <c r="AA81" s="23"/>
      <c r="AB81" s="23"/>
      <c r="AC81" s="23"/>
      <c r="AD81" s="23"/>
      <c r="AE81" s="23"/>
      <c r="AF81" s="26"/>
      <c r="AG81" s="23"/>
      <c r="AH81" s="23"/>
      <c r="AI81" s="23"/>
      <c r="AJ81" s="23"/>
      <c r="AK81" s="23"/>
      <c r="AL81" s="23"/>
      <c r="AM81" s="23"/>
    </row>
    <row r="82" spans="2:39" ht="16.5" customHeight="1">
      <c r="B82" s="23"/>
      <c r="C82" s="23"/>
      <c r="D82" s="23"/>
      <c r="E82" s="23"/>
      <c r="F82" s="23"/>
      <c r="G82" s="23"/>
      <c r="H82" s="23"/>
      <c r="I82" s="23"/>
      <c r="J82" s="23"/>
      <c r="K82" s="23"/>
      <c r="L82" s="23"/>
      <c r="M82" s="25"/>
      <c r="N82" s="25"/>
      <c r="O82" s="25"/>
      <c r="P82" s="25"/>
      <c r="Q82" s="26"/>
      <c r="R82" s="26"/>
      <c r="S82" s="26"/>
      <c r="T82" s="26"/>
      <c r="U82" s="26"/>
      <c r="V82" s="26"/>
      <c r="W82" s="26"/>
      <c r="X82" s="26"/>
      <c r="Y82" s="26"/>
      <c r="Z82" s="26"/>
      <c r="AA82" s="23"/>
      <c r="AB82" s="23"/>
      <c r="AC82" s="23"/>
      <c r="AD82" s="23"/>
      <c r="AE82" s="23"/>
      <c r="AF82" s="26"/>
      <c r="AG82" s="23"/>
      <c r="AH82" s="23"/>
      <c r="AI82" s="23"/>
      <c r="AJ82" s="23"/>
      <c r="AK82" s="23"/>
      <c r="AL82" s="23"/>
      <c r="AM82" s="23"/>
    </row>
    <row r="83" spans="2:39" ht="16.5" customHeight="1">
      <c r="B83" s="23"/>
      <c r="C83" s="23"/>
      <c r="D83" s="23"/>
      <c r="E83" s="23"/>
      <c r="F83" s="23"/>
      <c r="G83" s="23"/>
      <c r="H83" s="23"/>
      <c r="I83" s="23"/>
      <c r="J83" s="23"/>
      <c r="K83" s="23"/>
      <c r="L83" s="23"/>
      <c r="M83" s="25"/>
      <c r="N83" s="25"/>
      <c r="O83" s="25"/>
      <c r="P83" s="25"/>
      <c r="Q83" s="26"/>
      <c r="R83" s="26"/>
      <c r="S83" s="26"/>
      <c r="T83" s="26"/>
      <c r="U83" s="26"/>
      <c r="V83" s="26"/>
      <c r="W83" s="26"/>
      <c r="X83" s="26"/>
      <c r="Y83" s="26"/>
      <c r="Z83" s="26"/>
      <c r="AA83" s="23"/>
      <c r="AB83" s="23"/>
      <c r="AC83" s="23"/>
      <c r="AD83" s="23"/>
      <c r="AE83" s="23"/>
      <c r="AF83" s="26"/>
      <c r="AG83" s="23"/>
      <c r="AH83" s="23"/>
      <c r="AI83" s="23"/>
      <c r="AJ83" s="23"/>
      <c r="AK83" s="23"/>
      <c r="AL83" s="23"/>
      <c r="AM83" s="23"/>
    </row>
    <row r="84" spans="2:39" ht="16.5" customHeight="1">
      <c r="B84" s="23"/>
      <c r="C84" s="23"/>
      <c r="D84" s="23"/>
      <c r="E84" s="23"/>
      <c r="F84" s="23"/>
      <c r="G84" s="23"/>
      <c r="H84" s="23"/>
      <c r="I84" s="23"/>
      <c r="J84" s="23"/>
      <c r="K84" s="23"/>
      <c r="L84" s="23"/>
      <c r="M84" s="25"/>
      <c r="N84" s="25"/>
      <c r="O84" s="25"/>
      <c r="P84" s="25"/>
      <c r="Q84" s="26"/>
      <c r="R84" s="26"/>
      <c r="S84" s="26"/>
      <c r="T84" s="26"/>
      <c r="U84" s="26"/>
      <c r="V84" s="26"/>
      <c r="W84" s="26"/>
      <c r="X84" s="26"/>
      <c r="Y84" s="26"/>
      <c r="Z84" s="26"/>
      <c r="AA84" s="23"/>
      <c r="AB84" s="23"/>
      <c r="AC84" s="23"/>
      <c r="AD84" s="23"/>
      <c r="AE84" s="23"/>
      <c r="AF84" s="26"/>
      <c r="AG84" s="23"/>
      <c r="AH84" s="23"/>
      <c r="AI84" s="23"/>
      <c r="AJ84" s="23"/>
      <c r="AK84" s="23"/>
      <c r="AL84" s="23"/>
      <c r="AM84" s="23"/>
    </row>
    <row r="85" spans="2:39" ht="16.5" customHeight="1">
      <c r="B85" s="23"/>
      <c r="C85" s="23"/>
      <c r="D85" s="23"/>
      <c r="E85" s="23"/>
      <c r="F85" s="23"/>
      <c r="G85" s="23"/>
      <c r="H85" s="23"/>
      <c r="I85" s="23"/>
      <c r="J85" s="23"/>
      <c r="K85" s="23"/>
      <c r="L85" s="23"/>
      <c r="M85" s="25"/>
      <c r="N85" s="25"/>
      <c r="O85" s="25"/>
      <c r="P85" s="25"/>
      <c r="Q85" s="26"/>
      <c r="R85" s="26"/>
      <c r="S85" s="26"/>
      <c r="T85" s="26"/>
      <c r="U85" s="26"/>
      <c r="V85" s="26"/>
      <c r="W85" s="26"/>
      <c r="X85" s="26"/>
      <c r="Y85" s="26"/>
      <c r="Z85" s="26"/>
      <c r="AA85" s="23"/>
      <c r="AB85" s="23"/>
      <c r="AC85" s="23"/>
      <c r="AD85" s="23"/>
      <c r="AE85" s="23"/>
      <c r="AF85" s="26"/>
      <c r="AG85" s="23"/>
      <c r="AH85" s="23"/>
      <c r="AI85" s="23"/>
      <c r="AJ85" s="23"/>
      <c r="AK85" s="23"/>
      <c r="AL85" s="23"/>
      <c r="AM85" s="23"/>
    </row>
    <row r="86" spans="2:39" ht="16.5" customHeight="1">
      <c r="B86" s="23"/>
      <c r="C86" s="23"/>
      <c r="D86" s="23"/>
      <c r="E86" s="23"/>
      <c r="F86" s="23"/>
      <c r="G86" s="23"/>
      <c r="H86" s="23"/>
      <c r="I86" s="23"/>
      <c r="J86" s="23"/>
      <c r="K86" s="23"/>
      <c r="L86" s="23"/>
      <c r="M86" s="25"/>
      <c r="N86" s="25"/>
      <c r="O86" s="25"/>
      <c r="P86" s="25"/>
      <c r="Q86" s="26"/>
      <c r="R86" s="26"/>
      <c r="S86" s="26"/>
      <c r="T86" s="26"/>
      <c r="U86" s="26"/>
      <c r="V86" s="26"/>
      <c r="W86" s="26"/>
      <c r="X86" s="26"/>
      <c r="Y86" s="26"/>
      <c r="Z86" s="26"/>
      <c r="AA86" s="23"/>
      <c r="AB86" s="23"/>
      <c r="AC86" s="23"/>
      <c r="AD86" s="23"/>
      <c r="AE86" s="23"/>
      <c r="AF86" s="26"/>
      <c r="AG86" s="23"/>
      <c r="AH86" s="23"/>
      <c r="AI86" s="23"/>
      <c r="AJ86" s="23"/>
      <c r="AK86" s="23"/>
      <c r="AL86" s="23"/>
      <c r="AM86" s="23"/>
    </row>
    <row r="87" spans="2:39" ht="16.5" customHeight="1">
      <c r="B87" s="23"/>
      <c r="C87" s="23"/>
      <c r="D87" s="23"/>
      <c r="E87" s="23"/>
      <c r="F87" s="23"/>
      <c r="G87" s="23"/>
      <c r="H87" s="23"/>
      <c r="I87" s="23"/>
      <c r="J87" s="23"/>
      <c r="K87" s="23"/>
      <c r="L87" s="23"/>
      <c r="M87" s="25"/>
      <c r="N87" s="25"/>
      <c r="O87" s="25"/>
      <c r="P87" s="25"/>
      <c r="Q87" s="26"/>
      <c r="R87" s="26"/>
      <c r="S87" s="26"/>
      <c r="T87" s="26"/>
      <c r="U87" s="26"/>
      <c r="V87" s="26"/>
      <c r="W87" s="26"/>
      <c r="X87" s="26"/>
      <c r="Y87" s="26"/>
      <c r="Z87" s="26"/>
      <c r="AA87" s="23"/>
      <c r="AB87" s="23"/>
      <c r="AC87" s="23"/>
      <c r="AD87" s="23"/>
      <c r="AE87" s="23"/>
      <c r="AF87" s="26"/>
      <c r="AG87" s="23"/>
      <c r="AH87" s="23"/>
      <c r="AI87" s="23"/>
      <c r="AJ87" s="23"/>
      <c r="AK87" s="23"/>
      <c r="AL87" s="23"/>
      <c r="AM87" s="23"/>
    </row>
    <row r="88" spans="2:39" ht="16.5" customHeight="1">
      <c r="B88" s="23"/>
      <c r="C88" s="23"/>
      <c r="D88" s="23"/>
      <c r="E88" s="23"/>
      <c r="F88" s="23"/>
      <c r="G88" s="23"/>
      <c r="H88" s="23"/>
      <c r="I88" s="23"/>
      <c r="J88" s="23"/>
      <c r="K88" s="23"/>
      <c r="L88" s="23"/>
      <c r="M88" s="25"/>
      <c r="N88" s="25"/>
      <c r="O88" s="25"/>
      <c r="P88" s="25"/>
      <c r="Q88" s="26"/>
      <c r="R88" s="26"/>
      <c r="S88" s="26"/>
      <c r="T88" s="26"/>
      <c r="U88" s="26"/>
      <c r="V88" s="26"/>
      <c r="W88" s="26"/>
      <c r="X88" s="26"/>
      <c r="Y88" s="26"/>
      <c r="Z88" s="26"/>
      <c r="AA88" s="23"/>
      <c r="AB88" s="23"/>
      <c r="AC88" s="23"/>
      <c r="AD88" s="23"/>
      <c r="AE88" s="23"/>
      <c r="AF88" s="26"/>
      <c r="AG88" s="23"/>
      <c r="AH88" s="23"/>
      <c r="AI88" s="23"/>
      <c r="AJ88" s="23"/>
      <c r="AK88" s="23"/>
      <c r="AL88" s="23"/>
      <c r="AM88" s="23"/>
    </row>
    <row r="89" spans="2:39" ht="16.5" customHeight="1">
      <c r="B89" s="23"/>
      <c r="C89" s="23"/>
      <c r="D89" s="23"/>
      <c r="E89" s="23"/>
      <c r="F89" s="23"/>
      <c r="G89" s="23"/>
      <c r="H89" s="23"/>
      <c r="I89" s="23"/>
      <c r="J89" s="23"/>
      <c r="K89" s="23"/>
      <c r="L89" s="23"/>
      <c r="M89" s="25"/>
      <c r="N89" s="25"/>
      <c r="O89" s="25"/>
      <c r="P89" s="25"/>
      <c r="Q89" s="26"/>
      <c r="R89" s="26"/>
      <c r="S89" s="26"/>
      <c r="T89" s="26"/>
      <c r="U89" s="26"/>
      <c r="V89" s="26"/>
      <c r="W89" s="26"/>
      <c r="X89" s="26"/>
      <c r="Y89" s="26"/>
      <c r="Z89" s="26"/>
      <c r="AA89" s="23"/>
      <c r="AB89" s="23"/>
      <c r="AC89" s="23"/>
      <c r="AD89" s="23"/>
      <c r="AE89" s="23"/>
      <c r="AF89" s="26"/>
      <c r="AG89" s="23"/>
      <c r="AH89" s="23"/>
      <c r="AI89" s="23"/>
      <c r="AJ89" s="23"/>
      <c r="AK89" s="23"/>
      <c r="AL89" s="23"/>
      <c r="AM89" s="23"/>
    </row>
    <row r="90" spans="2:39" ht="16.5" customHeight="1">
      <c r="B90" s="23"/>
      <c r="C90" s="23"/>
      <c r="D90" s="23"/>
      <c r="E90" s="23"/>
      <c r="F90" s="23"/>
      <c r="G90" s="23"/>
      <c r="H90" s="23"/>
      <c r="I90" s="23"/>
      <c r="J90" s="23"/>
      <c r="K90" s="23"/>
      <c r="L90" s="23"/>
      <c r="M90" s="25"/>
      <c r="N90" s="25"/>
      <c r="O90" s="25"/>
      <c r="P90" s="25"/>
      <c r="Q90" s="26"/>
      <c r="R90" s="26"/>
      <c r="S90" s="26"/>
      <c r="T90" s="26"/>
      <c r="U90" s="26"/>
      <c r="V90" s="26"/>
      <c r="W90" s="26"/>
      <c r="X90" s="26"/>
      <c r="Y90" s="26"/>
      <c r="Z90" s="26"/>
      <c r="AA90" s="23"/>
      <c r="AB90" s="23"/>
      <c r="AC90" s="23"/>
      <c r="AD90" s="23"/>
      <c r="AE90" s="23"/>
      <c r="AF90" s="26"/>
      <c r="AG90" s="23"/>
      <c r="AH90" s="23"/>
      <c r="AI90" s="23"/>
      <c r="AJ90" s="23"/>
      <c r="AK90" s="23"/>
      <c r="AL90" s="23"/>
      <c r="AM90" s="23"/>
    </row>
    <row r="91" spans="2:39" ht="16.5" customHeight="1">
      <c r="B91" s="23"/>
      <c r="C91" s="23"/>
      <c r="D91" s="23"/>
      <c r="E91" s="23"/>
      <c r="F91" s="23"/>
      <c r="G91" s="23"/>
      <c r="H91" s="23"/>
      <c r="I91" s="23"/>
      <c r="J91" s="23"/>
      <c r="K91" s="23"/>
      <c r="L91" s="23"/>
      <c r="M91" s="25"/>
      <c r="N91" s="25"/>
      <c r="O91" s="25"/>
      <c r="P91" s="25"/>
      <c r="Q91" s="26"/>
      <c r="R91" s="26"/>
      <c r="S91" s="26"/>
      <c r="T91" s="26"/>
      <c r="U91" s="26"/>
      <c r="V91" s="26"/>
      <c r="W91" s="26"/>
      <c r="X91" s="26"/>
      <c r="Y91" s="26"/>
      <c r="Z91" s="26"/>
      <c r="AA91" s="23"/>
      <c r="AB91" s="23"/>
      <c r="AC91" s="23"/>
      <c r="AD91" s="23"/>
      <c r="AE91" s="23"/>
      <c r="AF91" s="26"/>
      <c r="AG91" s="23"/>
      <c r="AH91" s="23"/>
      <c r="AI91" s="23"/>
      <c r="AJ91" s="23"/>
      <c r="AK91" s="23"/>
      <c r="AL91" s="23"/>
      <c r="AM91" s="23"/>
    </row>
    <row r="92" spans="2:39" ht="16.5" customHeight="1">
      <c r="B92" s="23"/>
      <c r="C92" s="23"/>
      <c r="D92" s="23"/>
      <c r="E92" s="23"/>
      <c r="F92" s="23"/>
      <c r="G92" s="23"/>
      <c r="H92" s="23"/>
      <c r="I92" s="23"/>
      <c r="J92" s="23"/>
      <c r="K92" s="23"/>
      <c r="L92" s="23"/>
      <c r="M92" s="25"/>
      <c r="N92" s="25"/>
      <c r="O92" s="25"/>
      <c r="P92" s="25"/>
      <c r="Q92" s="26"/>
      <c r="R92" s="26"/>
      <c r="S92" s="26"/>
      <c r="T92" s="26"/>
      <c r="U92" s="26"/>
      <c r="V92" s="26"/>
      <c r="W92" s="26"/>
      <c r="X92" s="26"/>
      <c r="Y92" s="26"/>
      <c r="Z92" s="26"/>
      <c r="AA92" s="23"/>
      <c r="AB92" s="23"/>
      <c r="AC92" s="23"/>
      <c r="AD92" s="23"/>
      <c r="AE92" s="23"/>
      <c r="AF92" s="26"/>
      <c r="AG92" s="23"/>
      <c r="AH92" s="23"/>
      <c r="AI92" s="23"/>
      <c r="AJ92" s="23"/>
      <c r="AK92" s="23"/>
      <c r="AL92" s="23"/>
      <c r="AM92" s="23"/>
    </row>
    <row r="93" spans="2:39" ht="16.5" customHeight="1">
      <c r="B93" s="23"/>
      <c r="C93" s="23"/>
      <c r="D93" s="23"/>
      <c r="E93" s="23"/>
      <c r="F93" s="23"/>
      <c r="G93" s="23"/>
      <c r="H93" s="23"/>
      <c r="I93" s="23"/>
      <c r="J93" s="23"/>
      <c r="K93" s="23"/>
      <c r="L93" s="23"/>
      <c r="M93" s="25"/>
      <c r="N93" s="25"/>
      <c r="O93" s="25"/>
      <c r="P93" s="25"/>
      <c r="Q93" s="26"/>
      <c r="R93" s="26"/>
      <c r="S93" s="26"/>
      <c r="T93" s="26"/>
      <c r="U93" s="26"/>
      <c r="V93" s="26"/>
      <c r="W93" s="26"/>
      <c r="X93" s="26"/>
      <c r="Y93" s="26"/>
      <c r="Z93" s="26"/>
      <c r="AA93" s="23"/>
      <c r="AB93" s="23"/>
      <c r="AC93" s="23"/>
      <c r="AD93" s="23"/>
      <c r="AE93" s="23"/>
      <c r="AF93" s="26"/>
      <c r="AG93" s="23"/>
      <c r="AH93" s="23"/>
      <c r="AI93" s="23"/>
      <c r="AJ93" s="23"/>
      <c r="AK93" s="23"/>
      <c r="AL93" s="23"/>
      <c r="AM93" s="23"/>
    </row>
    <row r="94" spans="2:39" ht="16.5" customHeight="1">
      <c r="B94" s="23"/>
      <c r="C94" s="23"/>
      <c r="D94" s="23"/>
      <c r="E94" s="23"/>
      <c r="F94" s="23"/>
      <c r="G94" s="23"/>
      <c r="H94" s="23"/>
      <c r="I94" s="23"/>
      <c r="J94" s="23"/>
      <c r="K94" s="23"/>
      <c r="L94" s="23"/>
      <c r="M94" s="25"/>
      <c r="N94" s="25"/>
      <c r="O94" s="25"/>
      <c r="P94" s="25"/>
      <c r="Q94" s="26"/>
      <c r="R94" s="26"/>
      <c r="S94" s="26"/>
      <c r="T94" s="26"/>
      <c r="U94" s="26"/>
      <c r="V94" s="26"/>
      <c r="W94" s="26"/>
      <c r="X94" s="26"/>
      <c r="Y94" s="26"/>
      <c r="Z94" s="26"/>
      <c r="AA94" s="23"/>
      <c r="AB94" s="23"/>
      <c r="AC94" s="23"/>
      <c r="AD94" s="23"/>
      <c r="AE94" s="23"/>
      <c r="AF94" s="26"/>
      <c r="AG94" s="23"/>
      <c r="AH94" s="23"/>
      <c r="AI94" s="23"/>
      <c r="AJ94" s="23"/>
      <c r="AK94" s="23"/>
      <c r="AL94" s="23"/>
      <c r="AM94" s="23"/>
    </row>
    <row r="95" spans="2:39" ht="16.5" customHeight="1">
      <c r="B95" s="23"/>
      <c r="C95" s="23"/>
      <c r="D95" s="23"/>
      <c r="E95" s="23"/>
      <c r="F95" s="23"/>
      <c r="G95" s="23"/>
      <c r="H95" s="23"/>
      <c r="I95" s="23"/>
      <c r="J95" s="23"/>
      <c r="K95" s="23"/>
      <c r="L95" s="23"/>
      <c r="M95" s="25"/>
      <c r="N95" s="25"/>
      <c r="O95" s="25"/>
      <c r="P95" s="25"/>
      <c r="Q95" s="26"/>
      <c r="R95" s="26"/>
      <c r="S95" s="26"/>
      <c r="T95" s="26"/>
      <c r="U95" s="26"/>
      <c r="V95" s="26"/>
      <c r="W95" s="26"/>
      <c r="X95" s="26"/>
      <c r="Y95" s="26"/>
      <c r="Z95" s="26"/>
      <c r="AA95" s="23"/>
      <c r="AB95" s="23"/>
      <c r="AC95" s="23"/>
      <c r="AD95" s="23"/>
      <c r="AE95" s="23"/>
      <c r="AF95" s="26"/>
      <c r="AG95" s="23"/>
      <c r="AH95" s="23"/>
      <c r="AI95" s="23"/>
      <c r="AJ95" s="23"/>
      <c r="AK95" s="23"/>
      <c r="AL95" s="23"/>
      <c r="AM95" s="23"/>
    </row>
    <row r="96" spans="2:39" ht="16.5" customHeight="1">
      <c r="B96" s="23"/>
      <c r="C96" s="23"/>
      <c r="D96" s="23"/>
      <c r="E96" s="23"/>
      <c r="F96" s="23"/>
      <c r="G96" s="23"/>
      <c r="H96" s="23"/>
      <c r="I96" s="23"/>
      <c r="J96" s="23"/>
      <c r="K96" s="23"/>
      <c r="L96" s="23"/>
      <c r="M96" s="25"/>
      <c r="N96" s="25"/>
      <c r="O96" s="25"/>
      <c r="P96" s="25"/>
      <c r="Q96" s="26"/>
      <c r="R96" s="26"/>
      <c r="S96" s="26"/>
      <c r="T96" s="26"/>
      <c r="U96" s="26"/>
      <c r="V96" s="26"/>
      <c r="W96" s="26"/>
      <c r="X96" s="26"/>
      <c r="Y96" s="26"/>
      <c r="Z96" s="26"/>
      <c r="AA96" s="23"/>
      <c r="AB96" s="23"/>
      <c r="AC96" s="23"/>
      <c r="AD96" s="23"/>
      <c r="AE96" s="23"/>
      <c r="AF96" s="26"/>
      <c r="AG96" s="23"/>
      <c r="AH96" s="23"/>
      <c r="AI96" s="23"/>
      <c r="AJ96" s="23"/>
      <c r="AK96" s="23"/>
      <c r="AL96" s="23"/>
      <c r="AM96" s="23"/>
    </row>
    <row r="97" spans="2:39" ht="16.5" customHeight="1">
      <c r="B97" s="23"/>
      <c r="C97" s="23"/>
      <c r="D97" s="23"/>
      <c r="E97" s="23"/>
      <c r="F97" s="23"/>
      <c r="G97" s="23"/>
      <c r="H97" s="23"/>
      <c r="I97" s="23"/>
      <c r="J97" s="23"/>
      <c r="K97" s="23"/>
      <c r="L97" s="23"/>
      <c r="M97" s="25"/>
      <c r="N97" s="25"/>
      <c r="O97" s="25"/>
      <c r="P97" s="25"/>
      <c r="Q97" s="26"/>
      <c r="R97" s="26"/>
      <c r="S97" s="26"/>
      <c r="T97" s="26"/>
      <c r="U97" s="26"/>
      <c r="V97" s="26"/>
      <c r="W97" s="26"/>
      <c r="X97" s="26"/>
      <c r="Y97" s="26"/>
      <c r="Z97" s="26"/>
      <c r="AA97" s="23"/>
      <c r="AB97" s="23"/>
      <c r="AC97" s="23"/>
      <c r="AD97" s="23"/>
      <c r="AE97" s="23"/>
      <c r="AF97" s="26"/>
      <c r="AG97" s="23"/>
      <c r="AH97" s="23"/>
      <c r="AI97" s="23"/>
      <c r="AJ97" s="23"/>
      <c r="AK97" s="23"/>
      <c r="AL97" s="23"/>
      <c r="AM97" s="23"/>
    </row>
    <row r="98" spans="2:39" ht="16.5" customHeight="1">
      <c r="B98" s="23"/>
      <c r="C98" s="23"/>
      <c r="D98" s="23"/>
      <c r="E98" s="23"/>
      <c r="F98" s="23"/>
      <c r="G98" s="23"/>
      <c r="H98" s="23"/>
      <c r="I98" s="23"/>
      <c r="J98" s="23"/>
      <c r="K98" s="23"/>
      <c r="L98" s="23"/>
      <c r="M98" s="25"/>
      <c r="N98" s="25"/>
      <c r="O98" s="25"/>
      <c r="P98" s="25"/>
      <c r="Q98" s="26"/>
      <c r="R98" s="26"/>
      <c r="S98" s="26"/>
      <c r="T98" s="26"/>
      <c r="U98" s="26"/>
      <c r="V98" s="26"/>
      <c r="W98" s="26"/>
      <c r="X98" s="26"/>
      <c r="Y98" s="26"/>
      <c r="Z98" s="26"/>
      <c r="AA98" s="23"/>
      <c r="AB98" s="23"/>
      <c r="AC98" s="23"/>
      <c r="AD98" s="23"/>
      <c r="AE98" s="23"/>
      <c r="AF98" s="26"/>
      <c r="AG98" s="23"/>
      <c r="AH98" s="23"/>
      <c r="AI98" s="23"/>
      <c r="AJ98" s="23"/>
      <c r="AK98" s="23"/>
      <c r="AL98" s="23"/>
      <c r="AM98" s="23"/>
    </row>
    <row r="99" spans="2:39" ht="16.5" customHeight="1">
      <c r="B99" s="23"/>
      <c r="C99" s="23"/>
      <c r="D99" s="23"/>
      <c r="E99" s="23"/>
      <c r="F99" s="23"/>
      <c r="G99" s="23"/>
      <c r="H99" s="23"/>
      <c r="I99" s="23"/>
      <c r="J99" s="23"/>
      <c r="K99" s="23"/>
      <c r="L99" s="23"/>
      <c r="M99" s="25"/>
      <c r="N99" s="25"/>
      <c r="O99" s="25"/>
      <c r="P99" s="25"/>
      <c r="Q99" s="26"/>
      <c r="R99" s="26"/>
      <c r="S99" s="26"/>
      <c r="T99" s="26"/>
      <c r="U99" s="26"/>
      <c r="V99" s="26"/>
      <c r="W99" s="26"/>
      <c r="X99" s="26"/>
      <c r="Y99" s="26"/>
      <c r="Z99" s="26"/>
      <c r="AA99" s="23"/>
      <c r="AB99" s="23"/>
      <c r="AC99" s="23"/>
      <c r="AD99" s="23"/>
      <c r="AE99" s="23"/>
      <c r="AF99" s="26"/>
      <c r="AG99" s="23"/>
      <c r="AH99" s="23"/>
      <c r="AI99" s="23"/>
      <c r="AJ99" s="23"/>
      <c r="AK99" s="23"/>
      <c r="AL99" s="23"/>
      <c r="AM99" s="23"/>
    </row>
    <row r="100" spans="2:39" ht="16.5" customHeight="1">
      <c r="B100" s="23"/>
      <c r="C100" s="23"/>
      <c r="D100" s="23"/>
      <c r="E100" s="23"/>
      <c r="F100" s="23"/>
      <c r="G100" s="23"/>
      <c r="H100" s="23"/>
      <c r="I100" s="23"/>
      <c r="J100" s="23"/>
      <c r="K100" s="23"/>
      <c r="L100" s="23"/>
      <c r="M100" s="25"/>
      <c r="N100" s="25"/>
      <c r="O100" s="25"/>
      <c r="P100" s="25"/>
      <c r="Q100" s="26"/>
      <c r="R100" s="26"/>
      <c r="S100" s="26"/>
      <c r="T100" s="26"/>
      <c r="U100" s="26"/>
      <c r="V100" s="26"/>
      <c r="W100" s="26"/>
      <c r="X100" s="26"/>
      <c r="Y100" s="26"/>
      <c r="Z100" s="26"/>
      <c r="AA100" s="23"/>
      <c r="AB100" s="23"/>
      <c r="AC100" s="23"/>
      <c r="AD100" s="23"/>
      <c r="AE100" s="23"/>
      <c r="AF100" s="26"/>
      <c r="AG100" s="23"/>
      <c r="AH100" s="23"/>
      <c r="AI100" s="23"/>
      <c r="AJ100" s="23"/>
      <c r="AK100" s="23"/>
      <c r="AL100" s="23"/>
      <c r="AM100" s="23"/>
    </row>
    <row r="101" spans="2:39" ht="16.5" customHeight="1">
      <c r="B101" s="23"/>
      <c r="C101" s="23"/>
      <c r="D101" s="23"/>
      <c r="E101" s="23"/>
      <c r="F101" s="23"/>
      <c r="G101" s="23"/>
      <c r="H101" s="23"/>
      <c r="I101" s="23"/>
      <c r="J101" s="23"/>
      <c r="K101" s="23"/>
      <c r="L101" s="23"/>
      <c r="M101" s="25"/>
      <c r="N101" s="25"/>
      <c r="O101" s="25"/>
      <c r="P101" s="25"/>
      <c r="Q101" s="26"/>
      <c r="R101" s="26"/>
      <c r="S101" s="26"/>
      <c r="T101" s="26"/>
      <c r="U101" s="26"/>
      <c r="V101" s="26"/>
      <c r="W101" s="26"/>
      <c r="X101" s="26"/>
      <c r="Y101" s="26"/>
      <c r="Z101" s="26"/>
      <c r="AA101" s="23"/>
      <c r="AB101" s="23"/>
      <c r="AC101" s="23"/>
      <c r="AD101" s="23"/>
      <c r="AE101" s="23"/>
      <c r="AF101" s="26"/>
      <c r="AG101" s="23"/>
      <c r="AH101" s="23"/>
      <c r="AI101" s="23"/>
      <c r="AJ101" s="23"/>
      <c r="AK101" s="23"/>
      <c r="AL101" s="23"/>
      <c r="AM101" s="23"/>
    </row>
    <row r="102" spans="2:39" ht="16.5" customHeight="1">
      <c r="B102" s="23"/>
      <c r="C102" s="23"/>
      <c r="D102" s="23"/>
      <c r="E102" s="23"/>
      <c r="F102" s="23"/>
      <c r="G102" s="23"/>
      <c r="H102" s="23"/>
      <c r="I102" s="23"/>
      <c r="J102" s="23"/>
      <c r="K102" s="23"/>
      <c r="L102" s="23"/>
      <c r="M102" s="25"/>
      <c r="N102" s="25"/>
      <c r="O102" s="25"/>
      <c r="P102" s="25"/>
      <c r="Q102" s="26"/>
      <c r="R102" s="26"/>
      <c r="S102" s="26"/>
      <c r="T102" s="26"/>
      <c r="U102" s="26"/>
      <c r="V102" s="26"/>
      <c r="W102" s="26"/>
      <c r="X102" s="26"/>
      <c r="Y102" s="26"/>
      <c r="Z102" s="26"/>
      <c r="AA102" s="23"/>
      <c r="AB102" s="23"/>
      <c r="AC102" s="23"/>
      <c r="AD102" s="23"/>
      <c r="AE102" s="23"/>
      <c r="AF102" s="26"/>
      <c r="AG102" s="23"/>
      <c r="AH102" s="23"/>
      <c r="AI102" s="23"/>
      <c r="AJ102" s="23"/>
      <c r="AK102" s="23"/>
      <c r="AL102" s="23"/>
      <c r="AM102" s="23"/>
    </row>
    <row r="103" spans="2:39" ht="16.5" customHeight="1">
      <c r="B103" s="23"/>
      <c r="C103" s="23"/>
      <c r="D103" s="23"/>
      <c r="E103" s="23"/>
      <c r="F103" s="23"/>
      <c r="G103" s="23"/>
      <c r="H103" s="23"/>
      <c r="I103" s="23"/>
      <c r="J103" s="23"/>
      <c r="K103" s="23"/>
      <c r="L103" s="23"/>
      <c r="M103" s="25"/>
      <c r="N103" s="25"/>
      <c r="O103" s="25"/>
      <c r="P103" s="25"/>
      <c r="Q103" s="26"/>
      <c r="R103" s="26"/>
      <c r="S103" s="26"/>
      <c r="T103" s="26"/>
      <c r="U103" s="26"/>
      <c r="V103" s="26"/>
      <c r="W103" s="26"/>
      <c r="X103" s="26"/>
      <c r="Y103" s="26"/>
      <c r="Z103" s="26"/>
      <c r="AA103" s="23"/>
      <c r="AB103" s="23"/>
      <c r="AC103" s="23"/>
      <c r="AD103" s="23"/>
      <c r="AE103" s="23"/>
      <c r="AF103" s="26"/>
      <c r="AG103" s="23"/>
      <c r="AH103" s="23"/>
      <c r="AI103" s="23"/>
      <c r="AJ103" s="23"/>
      <c r="AK103" s="23"/>
      <c r="AL103" s="23"/>
      <c r="AM103" s="23"/>
    </row>
    <row r="104" spans="2:39" ht="16.5" customHeight="1">
      <c r="B104" s="23"/>
      <c r="C104" s="23"/>
      <c r="D104" s="23"/>
      <c r="E104" s="23"/>
      <c r="F104" s="23"/>
      <c r="G104" s="23"/>
      <c r="H104" s="23"/>
      <c r="I104" s="23"/>
      <c r="J104" s="23"/>
      <c r="K104" s="23"/>
      <c r="L104" s="23"/>
      <c r="M104" s="25"/>
      <c r="N104" s="25"/>
      <c r="O104" s="25"/>
      <c r="P104" s="25"/>
      <c r="Q104" s="26"/>
      <c r="R104" s="26"/>
      <c r="S104" s="26"/>
      <c r="T104" s="26"/>
      <c r="U104" s="26"/>
      <c r="V104" s="26"/>
      <c r="W104" s="26"/>
      <c r="X104" s="26"/>
      <c r="Y104" s="26"/>
      <c r="Z104" s="26"/>
      <c r="AA104" s="23"/>
      <c r="AB104" s="23"/>
      <c r="AC104" s="23"/>
      <c r="AD104" s="23"/>
      <c r="AE104" s="23"/>
      <c r="AF104" s="26"/>
      <c r="AG104" s="23"/>
      <c r="AH104" s="23"/>
      <c r="AI104" s="23"/>
      <c r="AJ104" s="23"/>
      <c r="AK104" s="23"/>
      <c r="AL104" s="23"/>
      <c r="AM104" s="23"/>
    </row>
    <row r="105" spans="2:39" ht="16.5" customHeight="1">
      <c r="B105" s="23"/>
      <c r="C105" s="23"/>
      <c r="D105" s="23"/>
      <c r="E105" s="23"/>
      <c r="F105" s="23"/>
      <c r="G105" s="23"/>
      <c r="H105" s="23"/>
      <c r="I105" s="23"/>
      <c r="J105" s="23"/>
      <c r="K105" s="23"/>
      <c r="L105" s="23"/>
      <c r="M105" s="25"/>
      <c r="N105" s="25"/>
      <c r="O105" s="25"/>
      <c r="P105" s="25"/>
      <c r="Q105" s="26"/>
      <c r="R105" s="26"/>
      <c r="S105" s="26"/>
      <c r="T105" s="26"/>
      <c r="U105" s="26"/>
      <c r="V105" s="26"/>
      <c r="W105" s="26"/>
      <c r="X105" s="26"/>
      <c r="Y105" s="26"/>
      <c r="Z105" s="26"/>
      <c r="AA105" s="23"/>
      <c r="AB105" s="23"/>
      <c r="AC105" s="23"/>
      <c r="AD105" s="23"/>
      <c r="AE105" s="23"/>
      <c r="AF105" s="26"/>
      <c r="AG105" s="23"/>
      <c r="AH105" s="23"/>
      <c r="AI105" s="23"/>
      <c r="AJ105" s="23"/>
      <c r="AK105" s="23"/>
      <c r="AL105" s="23"/>
      <c r="AM105" s="23"/>
    </row>
    <row r="106" spans="2:39" ht="16.5" customHeight="1">
      <c r="B106" s="23"/>
      <c r="C106" s="23"/>
      <c r="D106" s="23"/>
      <c r="E106" s="23"/>
      <c r="F106" s="23"/>
      <c r="G106" s="23"/>
      <c r="H106" s="23"/>
      <c r="I106" s="23"/>
      <c r="J106" s="23"/>
      <c r="K106" s="23"/>
      <c r="L106" s="23"/>
      <c r="M106" s="25"/>
      <c r="N106" s="25"/>
      <c r="O106" s="25"/>
      <c r="P106" s="25"/>
      <c r="Q106" s="26"/>
      <c r="R106" s="26"/>
      <c r="S106" s="26"/>
      <c r="T106" s="26"/>
      <c r="U106" s="26"/>
      <c r="V106" s="26"/>
      <c r="W106" s="26"/>
      <c r="X106" s="26"/>
      <c r="Y106" s="26"/>
      <c r="Z106" s="26"/>
      <c r="AA106" s="23"/>
      <c r="AB106" s="23"/>
      <c r="AC106" s="23"/>
      <c r="AD106" s="23"/>
      <c r="AE106" s="23"/>
      <c r="AF106" s="26"/>
      <c r="AG106" s="23"/>
      <c r="AH106" s="23"/>
      <c r="AI106" s="23"/>
      <c r="AJ106" s="23"/>
      <c r="AK106" s="23"/>
      <c r="AL106" s="23"/>
      <c r="AM106" s="23"/>
    </row>
    <row r="107" spans="2:39" ht="16.5" customHeight="1">
      <c r="B107" s="23"/>
      <c r="C107" s="23"/>
      <c r="D107" s="23"/>
      <c r="E107" s="23"/>
      <c r="F107" s="23"/>
      <c r="G107" s="23"/>
      <c r="H107" s="23"/>
      <c r="I107" s="23"/>
      <c r="J107" s="23"/>
      <c r="K107" s="23"/>
      <c r="L107" s="23"/>
      <c r="M107" s="25"/>
      <c r="N107" s="25"/>
      <c r="O107" s="25"/>
      <c r="P107" s="25"/>
      <c r="Q107" s="26"/>
      <c r="R107" s="26"/>
      <c r="S107" s="26"/>
      <c r="T107" s="26"/>
      <c r="U107" s="26"/>
      <c r="V107" s="26"/>
      <c r="W107" s="26"/>
      <c r="X107" s="26"/>
      <c r="Y107" s="26"/>
      <c r="Z107" s="26"/>
      <c r="AA107" s="23"/>
      <c r="AB107" s="23"/>
      <c r="AC107" s="23"/>
      <c r="AD107" s="23"/>
      <c r="AE107" s="23"/>
      <c r="AF107" s="26"/>
      <c r="AG107" s="23"/>
      <c r="AH107" s="23"/>
      <c r="AI107" s="23"/>
      <c r="AJ107" s="23"/>
      <c r="AK107" s="23"/>
      <c r="AL107" s="23"/>
      <c r="AM107" s="23"/>
    </row>
    <row r="108" spans="2:39">
      <c r="B108" s="23"/>
      <c r="C108" s="23"/>
      <c r="D108" s="23"/>
      <c r="E108" s="23"/>
      <c r="F108" s="23"/>
      <c r="G108" s="23"/>
      <c r="H108" s="23"/>
      <c r="I108" s="23"/>
      <c r="J108" s="23"/>
      <c r="K108" s="23"/>
      <c r="L108" s="23"/>
      <c r="M108" s="25"/>
      <c r="N108" s="25"/>
      <c r="O108" s="25"/>
      <c r="P108" s="25"/>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row>
    <row r="109" spans="2:39">
      <c r="B109" s="23"/>
      <c r="C109" s="23"/>
      <c r="D109" s="23"/>
      <c r="E109" s="23"/>
      <c r="F109" s="23"/>
      <c r="G109" s="23"/>
      <c r="H109" s="23"/>
      <c r="I109" s="23"/>
      <c r="J109" s="23"/>
      <c r="K109" s="23"/>
      <c r="L109" s="23"/>
      <c r="M109" s="25"/>
      <c r="N109" s="25"/>
      <c r="O109" s="25"/>
      <c r="P109" s="25"/>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row>
    <row r="110" spans="2:39">
      <c r="B110" s="23"/>
      <c r="C110" s="23"/>
      <c r="D110" s="23"/>
      <c r="E110" s="23"/>
      <c r="F110" s="23"/>
      <c r="G110" s="23"/>
      <c r="H110" s="23"/>
      <c r="I110" s="23"/>
      <c r="J110" s="23"/>
      <c r="K110" s="23"/>
      <c r="L110" s="23"/>
      <c r="M110" s="25"/>
      <c r="N110" s="25"/>
      <c r="O110" s="25"/>
      <c r="P110" s="25"/>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row>
    <row r="111" spans="2:39">
      <c r="B111" s="23"/>
      <c r="C111" s="23"/>
      <c r="D111" s="23"/>
      <c r="E111" s="23"/>
      <c r="F111" s="23"/>
      <c r="G111" s="23"/>
      <c r="H111" s="23"/>
      <c r="I111" s="23"/>
      <c r="J111" s="23"/>
      <c r="K111" s="23"/>
      <c r="L111" s="23"/>
      <c r="M111" s="25"/>
      <c r="N111" s="25"/>
      <c r="O111" s="25"/>
      <c r="P111" s="25"/>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row>
    <row r="112" spans="2:39">
      <c r="B112" s="23"/>
      <c r="C112" s="23"/>
      <c r="D112" s="23"/>
      <c r="E112" s="23"/>
      <c r="F112" s="23"/>
      <c r="G112" s="23"/>
      <c r="H112" s="23"/>
      <c r="I112" s="23"/>
      <c r="J112" s="23"/>
      <c r="K112" s="23"/>
      <c r="L112" s="23"/>
      <c r="M112" s="25"/>
      <c r="N112" s="25"/>
      <c r="O112" s="25"/>
      <c r="P112" s="25"/>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row>
    <row r="113" spans="2:39">
      <c r="B113" s="23"/>
      <c r="C113" s="23"/>
      <c r="D113" s="23"/>
      <c r="E113" s="23"/>
      <c r="F113" s="23"/>
      <c r="G113" s="23"/>
      <c r="H113" s="23"/>
      <c r="I113" s="23"/>
      <c r="J113" s="23"/>
      <c r="K113" s="23"/>
      <c r="L113" s="23"/>
      <c r="M113" s="25"/>
      <c r="N113" s="25"/>
      <c r="O113" s="25"/>
      <c r="P113" s="25"/>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row>
    <row r="114" spans="2:39">
      <c r="B114" s="23"/>
      <c r="C114" s="23"/>
      <c r="D114" s="23"/>
      <c r="E114" s="23"/>
      <c r="F114" s="23"/>
      <c r="G114" s="23"/>
      <c r="H114" s="23"/>
      <c r="I114" s="23"/>
      <c r="J114" s="23"/>
      <c r="K114" s="23"/>
      <c r="L114" s="23"/>
      <c r="M114" s="25"/>
      <c r="N114" s="25"/>
      <c r="O114" s="25"/>
      <c r="P114" s="25"/>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row>
    <row r="115" spans="2:39">
      <c r="B115" s="23"/>
      <c r="C115" s="23"/>
      <c r="D115" s="23"/>
      <c r="E115" s="23"/>
      <c r="F115" s="23"/>
      <c r="G115" s="23"/>
      <c r="H115" s="23"/>
      <c r="I115" s="23"/>
      <c r="J115" s="23"/>
      <c r="K115" s="23"/>
      <c r="L115" s="23"/>
      <c r="M115" s="25"/>
      <c r="N115" s="25"/>
      <c r="O115" s="25"/>
      <c r="P115" s="25"/>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row>
    <row r="116" spans="2:39">
      <c r="B116" s="23"/>
      <c r="C116" s="23"/>
      <c r="D116" s="23"/>
      <c r="E116" s="23"/>
      <c r="F116" s="23"/>
      <c r="G116" s="23"/>
      <c r="H116" s="23"/>
      <c r="I116" s="23"/>
      <c r="J116" s="23"/>
      <c r="K116" s="23"/>
      <c r="L116" s="23"/>
      <c r="M116" s="25"/>
      <c r="N116" s="25"/>
      <c r="O116" s="25"/>
      <c r="P116" s="25"/>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row>
    <row r="117" spans="2:39">
      <c r="B117" s="23"/>
      <c r="C117" s="23"/>
      <c r="D117" s="23"/>
      <c r="E117" s="23"/>
      <c r="F117" s="23"/>
      <c r="G117" s="23"/>
      <c r="H117" s="23"/>
      <c r="I117" s="23"/>
      <c r="J117" s="23"/>
      <c r="K117" s="23"/>
      <c r="L117" s="23"/>
      <c r="M117" s="25"/>
      <c r="N117" s="25"/>
      <c r="O117" s="25"/>
      <c r="P117" s="25"/>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row>
    <row r="118" spans="2:39">
      <c r="B118" s="23"/>
      <c r="C118" s="23"/>
      <c r="D118" s="23"/>
      <c r="E118" s="23"/>
      <c r="F118" s="23"/>
      <c r="G118" s="23"/>
      <c r="H118" s="23"/>
      <c r="I118" s="23"/>
      <c r="J118" s="23"/>
      <c r="K118" s="23"/>
      <c r="L118" s="23"/>
      <c r="M118" s="25"/>
      <c r="N118" s="25"/>
      <c r="O118" s="25"/>
      <c r="P118" s="25"/>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row>
    <row r="119" spans="2:39">
      <c r="B119" s="23"/>
      <c r="C119" s="23"/>
      <c r="D119" s="23"/>
      <c r="E119" s="23"/>
      <c r="F119" s="23"/>
      <c r="G119" s="23"/>
      <c r="H119" s="23"/>
      <c r="I119" s="23"/>
      <c r="J119" s="23"/>
      <c r="K119" s="23"/>
      <c r="L119" s="23"/>
      <c r="M119" s="25"/>
      <c r="N119" s="25"/>
      <c r="O119" s="25"/>
      <c r="P119" s="25"/>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row>
    <row r="120" spans="2:39">
      <c r="B120" s="23"/>
      <c r="C120" s="23"/>
      <c r="D120" s="23"/>
      <c r="E120" s="23"/>
      <c r="F120" s="23"/>
      <c r="G120" s="23"/>
      <c r="H120" s="23"/>
      <c r="I120" s="23"/>
      <c r="J120" s="23"/>
      <c r="K120" s="23"/>
      <c r="L120" s="23"/>
      <c r="M120" s="25"/>
      <c r="N120" s="25"/>
      <c r="O120" s="25"/>
      <c r="P120" s="25"/>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row>
    <row r="121" spans="2:39">
      <c r="B121" s="23"/>
      <c r="C121" s="23"/>
      <c r="D121" s="23"/>
      <c r="E121" s="23"/>
      <c r="F121" s="23"/>
      <c r="G121" s="23"/>
      <c r="H121" s="23"/>
      <c r="I121" s="23"/>
      <c r="J121" s="23"/>
      <c r="K121" s="23"/>
      <c r="L121" s="23"/>
      <c r="M121" s="25"/>
      <c r="N121" s="25"/>
      <c r="O121" s="25"/>
      <c r="P121" s="25"/>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row>
    <row r="122" spans="2:39">
      <c r="B122" s="23"/>
      <c r="C122" s="23"/>
      <c r="D122" s="23"/>
      <c r="E122" s="23"/>
      <c r="F122" s="23"/>
      <c r="G122" s="23"/>
      <c r="H122" s="23"/>
      <c r="I122" s="23"/>
      <c r="J122" s="23"/>
      <c r="K122" s="23"/>
      <c r="L122" s="23"/>
      <c r="M122" s="25"/>
      <c r="N122" s="25"/>
      <c r="O122" s="25"/>
      <c r="P122" s="25"/>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row>
    <row r="123" spans="2:39">
      <c r="B123" s="23"/>
      <c r="C123" s="23"/>
      <c r="D123" s="23"/>
      <c r="E123" s="23"/>
      <c r="F123" s="23"/>
      <c r="G123" s="23"/>
      <c r="H123" s="23"/>
      <c r="I123" s="23"/>
      <c r="J123" s="23"/>
      <c r="K123" s="23"/>
      <c r="L123" s="23"/>
      <c r="M123" s="25"/>
      <c r="N123" s="25"/>
      <c r="O123" s="25"/>
      <c r="P123" s="25"/>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row>
    <row r="124" spans="2:39">
      <c r="B124" s="23"/>
      <c r="C124" s="23"/>
      <c r="D124" s="23"/>
      <c r="E124" s="23"/>
      <c r="F124" s="23"/>
      <c r="G124" s="23"/>
      <c r="H124" s="23"/>
      <c r="I124" s="23"/>
      <c r="J124" s="23"/>
      <c r="K124" s="23"/>
      <c r="L124" s="23"/>
      <c r="M124" s="25"/>
      <c r="N124" s="25"/>
      <c r="O124" s="25"/>
      <c r="P124" s="25"/>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row>
    <row r="125" spans="2:39">
      <c r="B125" s="23"/>
      <c r="C125" s="23"/>
      <c r="D125" s="23"/>
      <c r="E125" s="23"/>
      <c r="F125" s="23"/>
      <c r="G125" s="23"/>
      <c r="H125" s="23"/>
      <c r="I125" s="23"/>
      <c r="J125" s="23"/>
      <c r="K125" s="23"/>
      <c r="L125" s="23"/>
      <c r="M125" s="25"/>
      <c r="N125" s="25"/>
      <c r="O125" s="25"/>
      <c r="P125" s="25"/>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row>
    <row r="126" spans="2:39">
      <c r="B126" s="23"/>
      <c r="C126" s="23"/>
      <c r="D126" s="23"/>
      <c r="E126" s="23"/>
      <c r="F126" s="23"/>
      <c r="G126" s="23"/>
      <c r="H126" s="23"/>
      <c r="I126" s="23"/>
      <c r="J126" s="23"/>
      <c r="K126" s="23"/>
      <c r="L126" s="23"/>
      <c r="M126" s="25"/>
      <c r="N126" s="25"/>
      <c r="O126" s="25"/>
      <c r="P126" s="25"/>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row>
    <row r="127" spans="2:39">
      <c r="B127" s="23"/>
      <c r="C127" s="23"/>
      <c r="D127" s="23"/>
      <c r="E127" s="23"/>
      <c r="F127" s="23"/>
      <c r="G127" s="23"/>
      <c r="H127" s="23"/>
      <c r="I127" s="23"/>
      <c r="J127" s="23"/>
      <c r="K127" s="23"/>
      <c r="L127" s="23"/>
      <c r="M127" s="25"/>
      <c r="N127" s="25"/>
      <c r="O127" s="25"/>
      <c r="P127" s="25"/>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row>
    <row r="128" spans="2:39">
      <c r="B128" s="23"/>
      <c r="C128" s="23"/>
      <c r="D128" s="23"/>
      <c r="E128" s="23"/>
      <c r="F128" s="23"/>
      <c r="G128" s="23"/>
      <c r="H128" s="23"/>
      <c r="I128" s="23"/>
      <c r="J128" s="23"/>
      <c r="K128" s="23"/>
      <c r="L128" s="23"/>
      <c r="M128" s="25"/>
      <c r="N128" s="25"/>
      <c r="O128" s="25"/>
      <c r="P128" s="25"/>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row>
    <row r="129" spans="2:39">
      <c r="B129" s="23"/>
      <c r="C129" s="23"/>
      <c r="D129" s="23"/>
      <c r="E129" s="23"/>
      <c r="F129" s="23"/>
      <c r="G129" s="23"/>
      <c r="H129" s="23"/>
      <c r="I129" s="23"/>
      <c r="J129" s="23"/>
      <c r="K129" s="23"/>
      <c r="L129" s="23"/>
      <c r="M129" s="25"/>
      <c r="N129" s="25"/>
      <c r="O129" s="25"/>
      <c r="P129" s="25"/>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row>
    <row r="130" spans="2:39">
      <c r="B130" s="23"/>
      <c r="C130" s="23"/>
      <c r="D130" s="23"/>
      <c r="E130" s="23"/>
      <c r="F130" s="23"/>
      <c r="G130" s="23"/>
      <c r="H130" s="23"/>
      <c r="I130" s="23"/>
      <c r="J130" s="23"/>
      <c r="K130" s="23"/>
      <c r="L130" s="23"/>
      <c r="M130" s="25"/>
      <c r="N130" s="25"/>
      <c r="O130" s="25"/>
      <c r="P130" s="25"/>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row>
    <row r="131" spans="2:39">
      <c r="B131" s="23"/>
      <c r="C131" s="23"/>
      <c r="D131" s="23"/>
      <c r="E131" s="23"/>
      <c r="F131" s="23"/>
      <c r="G131" s="23"/>
      <c r="H131" s="23"/>
      <c r="I131" s="23"/>
      <c r="J131" s="23"/>
      <c r="K131" s="23"/>
      <c r="L131" s="23"/>
      <c r="M131" s="25"/>
      <c r="N131" s="25"/>
      <c r="O131" s="25"/>
      <c r="P131" s="25"/>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row>
    <row r="132" spans="2:39">
      <c r="B132" s="23"/>
      <c r="C132" s="23"/>
      <c r="D132" s="23"/>
      <c r="E132" s="23"/>
      <c r="F132" s="23"/>
      <c r="G132" s="23"/>
      <c r="H132" s="23"/>
      <c r="I132" s="23"/>
      <c r="J132" s="23"/>
      <c r="K132" s="23"/>
      <c r="L132" s="23"/>
      <c r="M132" s="25"/>
      <c r="N132" s="25"/>
      <c r="O132" s="25"/>
      <c r="P132" s="25"/>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row>
    <row r="133" spans="2:39">
      <c r="B133" s="23"/>
      <c r="C133" s="23"/>
      <c r="D133" s="23"/>
      <c r="E133" s="23"/>
      <c r="F133" s="23"/>
      <c r="G133" s="23"/>
      <c r="H133" s="23"/>
      <c r="I133" s="23"/>
      <c r="J133" s="23"/>
      <c r="K133" s="23"/>
      <c r="L133" s="23"/>
      <c r="M133" s="25"/>
      <c r="N133" s="25"/>
      <c r="O133" s="25"/>
      <c r="P133" s="25"/>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row>
    <row r="134" spans="2:39">
      <c r="B134" s="23"/>
      <c r="C134" s="23"/>
      <c r="D134" s="23"/>
      <c r="E134" s="23"/>
      <c r="F134" s="23"/>
      <c r="G134" s="23"/>
      <c r="H134" s="23"/>
      <c r="I134" s="23"/>
      <c r="J134" s="23"/>
      <c r="K134" s="23"/>
      <c r="L134" s="23"/>
      <c r="M134" s="25"/>
      <c r="N134" s="25"/>
      <c r="O134" s="25"/>
      <c r="P134" s="25"/>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row>
    <row r="135" spans="2:39">
      <c r="B135" s="23"/>
      <c r="C135" s="23"/>
      <c r="D135" s="23"/>
      <c r="E135" s="23"/>
      <c r="F135" s="23"/>
      <c r="G135" s="23"/>
      <c r="H135" s="23"/>
      <c r="I135" s="23"/>
      <c r="J135" s="23"/>
      <c r="K135" s="23"/>
      <c r="L135" s="23"/>
      <c r="M135" s="25"/>
      <c r="N135" s="25"/>
      <c r="O135" s="25"/>
      <c r="P135" s="25"/>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row>
    <row r="136" spans="2:39">
      <c r="B136" s="23"/>
      <c r="C136" s="23"/>
      <c r="D136" s="23"/>
      <c r="E136" s="23"/>
      <c r="F136" s="23"/>
      <c r="G136" s="23"/>
      <c r="H136" s="23"/>
      <c r="I136" s="23"/>
      <c r="J136" s="23"/>
      <c r="K136" s="23"/>
      <c r="L136" s="23"/>
      <c r="M136" s="25"/>
      <c r="N136" s="25"/>
      <c r="O136" s="25"/>
      <c r="P136" s="25"/>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row>
    <row r="137" spans="2:39">
      <c r="B137" s="23"/>
      <c r="C137" s="23"/>
      <c r="D137" s="23"/>
      <c r="E137" s="23"/>
      <c r="F137" s="23"/>
      <c r="G137" s="23"/>
      <c r="H137" s="23"/>
      <c r="I137" s="23"/>
      <c r="J137" s="23"/>
      <c r="K137" s="23"/>
      <c r="L137" s="23"/>
      <c r="M137" s="25"/>
      <c r="N137" s="25"/>
      <c r="O137" s="25"/>
      <c r="P137" s="25"/>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row>
    <row r="138" spans="2:39">
      <c r="B138" s="23"/>
      <c r="C138" s="23"/>
      <c r="D138" s="23"/>
      <c r="E138" s="23"/>
      <c r="F138" s="23"/>
      <c r="G138" s="23"/>
      <c r="H138" s="23"/>
      <c r="I138" s="23"/>
      <c r="J138" s="23"/>
      <c r="K138" s="23"/>
      <c r="L138" s="23"/>
      <c r="M138" s="25"/>
      <c r="N138" s="25"/>
      <c r="O138" s="25"/>
      <c r="P138" s="25"/>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row>
    <row r="139" spans="2:39">
      <c r="B139" s="23"/>
      <c r="C139" s="23"/>
      <c r="D139" s="23"/>
      <c r="E139" s="23"/>
      <c r="F139" s="23"/>
      <c r="G139" s="23"/>
      <c r="H139" s="23"/>
      <c r="I139" s="23"/>
      <c r="J139" s="23"/>
      <c r="K139" s="23"/>
      <c r="L139" s="23"/>
      <c r="M139" s="25"/>
      <c r="N139" s="25"/>
      <c r="O139" s="25"/>
      <c r="P139" s="25"/>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row>
    <row r="140" spans="2:39">
      <c r="B140" s="23"/>
      <c r="C140" s="23"/>
      <c r="D140" s="23"/>
      <c r="E140" s="23"/>
      <c r="F140" s="23"/>
      <c r="G140" s="23"/>
      <c r="H140" s="23"/>
      <c r="I140" s="23"/>
      <c r="J140" s="23"/>
      <c r="K140" s="23"/>
      <c r="L140" s="23"/>
      <c r="M140" s="25"/>
      <c r="N140" s="25"/>
      <c r="O140" s="25"/>
      <c r="P140" s="25"/>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row>
    <row r="141" spans="2:39">
      <c r="B141" s="23"/>
      <c r="C141" s="23"/>
      <c r="D141" s="23"/>
      <c r="E141" s="23"/>
      <c r="F141" s="23"/>
      <c r="G141" s="23"/>
      <c r="H141" s="23"/>
      <c r="I141" s="23"/>
      <c r="J141" s="23"/>
      <c r="K141" s="23"/>
      <c r="L141" s="23"/>
      <c r="M141" s="25"/>
      <c r="N141" s="25"/>
      <c r="O141" s="25"/>
      <c r="P141" s="25"/>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row>
    <row r="142" spans="2:39">
      <c r="B142" s="23"/>
      <c r="C142" s="23"/>
      <c r="D142" s="23"/>
      <c r="E142" s="23"/>
      <c r="F142" s="23"/>
      <c r="G142" s="23"/>
      <c r="H142" s="23"/>
      <c r="I142" s="23"/>
      <c r="J142" s="23"/>
      <c r="K142" s="23"/>
      <c r="L142" s="23"/>
      <c r="M142" s="25"/>
      <c r="N142" s="25"/>
      <c r="O142" s="25"/>
      <c r="P142" s="25"/>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row>
    <row r="143" spans="2:39">
      <c r="B143" s="23"/>
      <c r="C143" s="23"/>
      <c r="D143" s="23"/>
      <c r="E143" s="23"/>
      <c r="F143" s="23"/>
      <c r="G143" s="23"/>
      <c r="H143" s="23"/>
      <c r="I143" s="23"/>
      <c r="J143" s="23"/>
      <c r="K143" s="23"/>
      <c r="L143" s="23"/>
      <c r="M143" s="25"/>
      <c r="N143" s="25"/>
      <c r="O143" s="25"/>
      <c r="P143" s="25"/>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row>
    <row r="144" spans="2:39">
      <c r="B144" s="23"/>
      <c r="C144" s="23"/>
      <c r="D144" s="23"/>
      <c r="E144" s="23"/>
      <c r="F144" s="23"/>
      <c r="G144" s="23"/>
      <c r="H144" s="23"/>
      <c r="I144" s="23"/>
      <c r="J144" s="23"/>
      <c r="K144" s="23"/>
      <c r="L144" s="23"/>
      <c r="M144" s="25"/>
      <c r="N144" s="25"/>
      <c r="O144" s="25"/>
      <c r="P144" s="25"/>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row>
    <row r="145" spans="2:39">
      <c r="B145" s="23"/>
      <c r="C145" s="23"/>
      <c r="D145" s="23"/>
      <c r="E145" s="23"/>
      <c r="F145" s="23"/>
      <c r="G145" s="23"/>
      <c r="H145" s="23"/>
      <c r="I145" s="23"/>
      <c r="J145" s="23"/>
      <c r="K145" s="23"/>
      <c r="L145" s="23"/>
      <c r="M145" s="25"/>
      <c r="N145" s="25"/>
      <c r="O145" s="25"/>
      <c r="P145" s="25"/>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row>
    <row r="146" spans="2:39">
      <c r="B146" s="23"/>
      <c r="C146" s="23"/>
      <c r="D146" s="23"/>
      <c r="E146" s="23"/>
      <c r="F146" s="23"/>
      <c r="G146" s="23"/>
      <c r="H146" s="23"/>
      <c r="I146" s="23"/>
      <c r="J146" s="23"/>
      <c r="K146" s="23"/>
      <c r="L146" s="23"/>
      <c r="M146" s="25"/>
      <c r="N146" s="25"/>
      <c r="O146" s="25"/>
      <c r="P146" s="25"/>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row>
    <row r="147" spans="2:39">
      <c r="B147" s="23"/>
      <c r="C147" s="23"/>
      <c r="D147" s="23"/>
      <c r="E147" s="23"/>
      <c r="F147" s="23"/>
      <c r="G147" s="23"/>
      <c r="H147" s="23"/>
      <c r="I147" s="23"/>
      <c r="J147" s="23"/>
      <c r="K147" s="23"/>
      <c r="L147" s="23"/>
      <c r="M147" s="25"/>
      <c r="N147" s="25"/>
      <c r="O147" s="25"/>
      <c r="P147" s="25"/>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row>
    <row r="148" spans="2:39">
      <c r="B148" s="23"/>
      <c r="C148" s="23"/>
      <c r="D148" s="23"/>
      <c r="E148" s="23"/>
      <c r="F148" s="23"/>
      <c r="G148" s="23"/>
      <c r="H148" s="23"/>
      <c r="I148" s="23"/>
      <c r="J148" s="23"/>
      <c r="K148" s="23"/>
      <c r="L148" s="23"/>
      <c r="M148" s="25"/>
      <c r="N148" s="25"/>
      <c r="O148" s="25"/>
      <c r="P148" s="25"/>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row>
    <row r="149" spans="2:39">
      <c r="B149" s="23"/>
      <c r="C149" s="23"/>
      <c r="D149" s="23"/>
      <c r="E149" s="23"/>
      <c r="F149" s="23"/>
      <c r="G149" s="23"/>
      <c r="H149" s="23"/>
      <c r="I149" s="23"/>
      <c r="J149" s="23"/>
      <c r="K149" s="23"/>
      <c r="L149" s="23"/>
      <c r="M149" s="25"/>
      <c r="N149" s="25"/>
      <c r="O149" s="25"/>
      <c r="P149" s="25"/>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row>
    <row r="150" spans="2:39">
      <c r="B150" s="23"/>
      <c r="C150" s="23"/>
      <c r="D150" s="23"/>
      <c r="E150" s="23"/>
      <c r="F150" s="23"/>
      <c r="G150" s="23"/>
      <c r="H150" s="23"/>
      <c r="I150" s="23"/>
      <c r="J150" s="23"/>
      <c r="K150" s="23"/>
      <c r="L150" s="23"/>
      <c r="M150" s="25"/>
      <c r="N150" s="25"/>
      <c r="O150" s="25"/>
      <c r="P150" s="25"/>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row>
    <row r="151" spans="2:39">
      <c r="B151" s="23"/>
      <c r="C151" s="23"/>
      <c r="D151" s="23"/>
      <c r="E151" s="23"/>
      <c r="F151" s="23"/>
      <c r="G151" s="23"/>
      <c r="H151" s="23"/>
      <c r="I151" s="23"/>
      <c r="J151" s="23"/>
      <c r="K151" s="23"/>
      <c r="L151" s="23"/>
      <c r="M151" s="25"/>
      <c r="N151" s="25"/>
      <c r="O151" s="25"/>
      <c r="P151" s="25"/>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row>
    <row r="152" spans="2:39">
      <c r="B152" s="23"/>
      <c r="C152" s="23"/>
      <c r="D152" s="23"/>
      <c r="E152" s="23"/>
      <c r="F152" s="23"/>
      <c r="G152" s="23"/>
      <c r="H152" s="23"/>
      <c r="I152" s="23"/>
      <c r="J152" s="23"/>
      <c r="K152" s="23"/>
      <c r="L152" s="23"/>
      <c r="M152" s="25"/>
      <c r="N152" s="25"/>
      <c r="O152" s="25"/>
      <c r="P152" s="25"/>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row>
    <row r="153" spans="2:39">
      <c r="B153" s="23"/>
      <c r="C153" s="23"/>
      <c r="D153" s="23"/>
      <c r="E153" s="23"/>
      <c r="F153" s="23"/>
      <c r="G153" s="23"/>
      <c r="H153" s="23"/>
      <c r="I153" s="23"/>
      <c r="J153" s="23"/>
      <c r="K153" s="23"/>
      <c r="L153" s="23"/>
      <c r="M153" s="25"/>
      <c r="N153" s="25"/>
      <c r="O153" s="25"/>
      <c r="P153" s="25"/>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row>
    <row r="154" spans="2:39">
      <c r="B154" s="23"/>
      <c r="C154" s="23"/>
      <c r="D154" s="23"/>
      <c r="E154" s="23"/>
      <c r="F154" s="23"/>
      <c r="G154" s="23"/>
      <c r="H154" s="23"/>
      <c r="I154" s="23"/>
      <c r="J154" s="23"/>
      <c r="K154" s="23"/>
      <c r="L154" s="23"/>
      <c r="M154" s="25"/>
      <c r="N154" s="25"/>
      <c r="O154" s="25"/>
      <c r="P154" s="25"/>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row>
    <row r="155" spans="2:39">
      <c r="B155" s="23"/>
      <c r="C155" s="23"/>
      <c r="D155" s="23"/>
      <c r="E155" s="23"/>
      <c r="F155" s="23"/>
      <c r="G155" s="23"/>
      <c r="H155" s="23"/>
      <c r="I155" s="23"/>
      <c r="J155" s="23"/>
      <c r="K155" s="23"/>
      <c r="L155" s="23"/>
      <c r="M155" s="25"/>
      <c r="N155" s="25"/>
      <c r="O155" s="25"/>
      <c r="P155" s="25"/>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row>
    <row r="156" spans="2:39">
      <c r="B156" s="23"/>
      <c r="C156" s="23"/>
      <c r="D156" s="23"/>
      <c r="E156" s="23"/>
      <c r="F156" s="23"/>
      <c r="G156" s="23"/>
      <c r="H156" s="23"/>
      <c r="I156" s="23"/>
      <c r="J156" s="23"/>
      <c r="K156" s="23"/>
      <c r="L156" s="23"/>
      <c r="M156" s="25"/>
      <c r="N156" s="25"/>
      <c r="O156" s="25"/>
      <c r="P156" s="25"/>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row>
    <row r="157" spans="2:39">
      <c r="B157" s="23"/>
      <c r="C157" s="23"/>
      <c r="D157" s="23"/>
      <c r="E157" s="23"/>
      <c r="F157" s="23"/>
      <c r="G157" s="23"/>
      <c r="H157" s="23"/>
      <c r="I157" s="23"/>
      <c r="J157" s="23"/>
      <c r="K157" s="23"/>
      <c r="L157" s="23"/>
      <c r="M157" s="25"/>
      <c r="N157" s="25"/>
      <c r="O157" s="25"/>
      <c r="P157" s="25"/>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row>
    <row r="158" spans="2:39">
      <c r="B158" s="23"/>
      <c r="C158" s="23"/>
      <c r="D158" s="23"/>
      <c r="E158" s="23"/>
      <c r="F158" s="23"/>
      <c r="G158" s="23"/>
      <c r="H158" s="23"/>
      <c r="I158" s="23"/>
      <c r="J158" s="23"/>
      <c r="K158" s="23"/>
      <c r="L158" s="23"/>
      <c r="M158" s="25"/>
      <c r="N158" s="25"/>
      <c r="O158" s="25"/>
      <c r="P158" s="25"/>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row>
    <row r="159" spans="2:39">
      <c r="B159" s="23"/>
      <c r="C159" s="23"/>
      <c r="D159" s="23"/>
      <c r="E159" s="23"/>
      <c r="F159" s="23"/>
      <c r="G159" s="23"/>
      <c r="H159" s="23"/>
      <c r="I159" s="23"/>
      <c r="J159" s="23"/>
      <c r="K159" s="23"/>
      <c r="L159" s="23"/>
      <c r="M159" s="25"/>
      <c r="N159" s="25"/>
      <c r="O159" s="25"/>
      <c r="P159" s="25"/>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row>
    <row r="160" spans="2:39">
      <c r="B160" s="23"/>
      <c r="C160" s="23"/>
      <c r="D160" s="23"/>
      <c r="E160" s="23"/>
      <c r="F160" s="23"/>
      <c r="G160" s="23"/>
      <c r="H160" s="23"/>
      <c r="I160" s="23"/>
      <c r="J160" s="23"/>
      <c r="K160" s="23"/>
      <c r="L160" s="23"/>
      <c r="M160" s="25"/>
      <c r="N160" s="25"/>
      <c r="O160" s="25"/>
      <c r="P160" s="25"/>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row>
    <row r="161" spans="2:39">
      <c r="B161" s="23"/>
      <c r="C161" s="23"/>
      <c r="D161" s="23"/>
      <c r="E161" s="23"/>
      <c r="F161" s="23"/>
      <c r="G161" s="23"/>
      <c r="H161" s="23"/>
      <c r="I161" s="23"/>
      <c r="J161" s="23"/>
      <c r="K161" s="23"/>
      <c r="L161" s="23"/>
      <c r="M161" s="25"/>
      <c r="N161" s="25"/>
      <c r="O161" s="25"/>
      <c r="P161" s="25"/>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row>
    <row r="162" spans="2:39">
      <c r="B162" s="23"/>
      <c r="C162" s="23"/>
      <c r="D162" s="23"/>
      <c r="E162" s="23"/>
      <c r="F162" s="23"/>
      <c r="G162" s="23"/>
      <c r="H162" s="23"/>
      <c r="I162" s="23"/>
      <c r="J162" s="23"/>
      <c r="K162" s="23"/>
      <c r="L162" s="23"/>
      <c r="M162" s="25"/>
      <c r="N162" s="25"/>
      <c r="O162" s="25"/>
      <c r="P162" s="25"/>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row>
    <row r="163" spans="2:39">
      <c r="B163" s="23"/>
      <c r="C163" s="23"/>
      <c r="D163" s="23"/>
      <c r="E163" s="23"/>
      <c r="F163" s="23"/>
      <c r="G163" s="23"/>
      <c r="H163" s="23"/>
      <c r="I163" s="23"/>
      <c r="J163" s="23"/>
      <c r="K163" s="23"/>
      <c r="L163" s="23"/>
      <c r="M163" s="25"/>
      <c r="N163" s="25"/>
      <c r="O163" s="25"/>
      <c r="P163" s="25"/>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row>
    <row r="164" spans="2:39">
      <c r="B164" s="23"/>
      <c r="C164" s="23"/>
      <c r="D164" s="23"/>
      <c r="E164" s="23"/>
      <c r="F164" s="23"/>
      <c r="G164" s="23"/>
      <c r="H164" s="23"/>
      <c r="I164" s="23"/>
      <c r="J164" s="23"/>
      <c r="K164" s="23"/>
      <c r="L164" s="23"/>
      <c r="M164" s="25"/>
      <c r="N164" s="25"/>
      <c r="O164" s="25"/>
      <c r="P164" s="25"/>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row>
    <row r="165" spans="2:39">
      <c r="B165" s="23"/>
      <c r="C165" s="23"/>
      <c r="D165" s="23"/>
      <c r="E165" s="23"/>
      <c r="F165" s="23"/>
      <c r="G165" s="23"/>
      <c r="H165" s="23"/>
      <c r="I165" s="23"/>
      <c r="J165" s="23"/>
      <c r="K165" s="23"/>
      <c r="L165" s="23"/>
      <c r="M165" s="25"/>
      <c r="N165" s="25"/>
      <c r="O165" s="25"/>
      <c r="P165" s="25"/>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row>
    <row r="166" spans="2:39">
      <c r="B166" s="23"/>
      <c r="C166" s="23"/>
      <c r="D166" s="23"/>
      <c r="E166" s="23"/>
      <c r="F166" s="23"/>
      <c r="G166" s="23"/>
      <c r="H166" s="23"/>
      <c r="I166" s="23"/>
      <c r="J166" s="23"/>
      <c r="K166" s="23"/>
      <c r="L166" s="23"/>
      <c r="M166" s="25"/>
      <c r="N166" s="25"/>
      <c r="O166" s="25"/>
      <c r="P166" s="25"/>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row>
    <row r="167" spans="2:39">
      <c r="B167" s="23"/>
      <c r="C167" s="23"/>
      <c r="D167" s="23"/>
      <c r="E167" s="23"/>
      <c r="F167" s="23"/>
      <c r="G167" s="23"/>
      <c r="H167" s="23"/>
      <c r="I167" s="23"/>
      <c r="J167" s="23"/>
      <c r="K167" s="23"/>
      <c r="L167" s="23"/>
      <c r="M167" s="25"/>
      <c r="N167" s="25"/>
      <c r="O167" s="25"/>
      <c r="P167" s="25"/>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row>
    <row r="168" spans="2:39">
      <c r="B168" s="23"/>
      <c r="C168" s="23"/>
      <c r="D168" s="23"/>
      <c r="E168" s="23"/>
      <c r="F168" s="23"/>
      <c r="G168" s="23"/>
      <c r="H168" s="23"/>
      <c r="I168" s="23"/>
      <c r="J168" s="23"/>
      <c r="K168" s="23"/>
      <c r="L168" s="23"/>
      <c r="M168" s="25"/>
      <c r="N168" s="25"/>
      <c r="O168" s="25"/>
      <c r="P168" s="25"/>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row>
    <row r="169" spans="2:39">
      <c r="B169" s="23"/>
      <c r="C169" s="23"/>
      <c r="D169" s="23"/>
      <c r="E169" s="23"/>
      <c r="F169" s="23"/>
      <c r="G169" s="23"/>
      <c r="H169" s="23"/>
      <c r="I169" s="23"/>
      <c r="J169" s="23"/>
      <c r="K169" s="23"/>
      <c r="L169" s="23"/>
      <c r="M169" s="25"/>
      <c r="N169" s="25"/>
      <c r="O169" s="25"/>
      <c r="P169" s="25"/>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row>
    <row r="170" spans="2:39">
      <c r="B170" s="23"/>
      <c r="C170" s="23"/>
      <c r="D170" s="23"/>
      <c r="E170" s="23"/>
      <c r="F170" s="23"/>
      <c r="G170" s="23"/>
      <c r="H170" s="23"/>
      <c r="I170" s="23"/>
      <c r="J170" s="23"/>
      <c r="K170" s="23"/>
      <c r="L170" s="23"/>
      <c r="M170" s="25"/>
      <c r="N170" s="25"/>
      <c r="O170" s="25"/>
      <c r="P170" s="25"/>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row>
    <row r="171" spans="2:39">
      <c r="B171" s="23"/>
      <c r="C171" s="23"/>
      <c r="D171" s="23"/>
      <c r="E171" s="23"/>
      <c r="F171" s="23"/>
      <c r="G171" s="23"/>
      <c r="H171" s="23"/>
      <c r="I171" s="23"/>
      <c r="J171" s="23"/>
      <c r="K171" s="23"/>
      <c r="L171" s="23"/>
      <c r="M171" s="25"/>
      <c r="N171" s="25"/>
      <c r="O171" s="25"/>
      <c r="P171" s="25"/>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row>
    <row r="172" spans="2:39">
      <c r="B172" s="23"/>
      <c r="C172" s="23"/>
      <c r="D172" s="23"/>
      <c r="E172" s="23"/>
      <c r="F172" s="23"/>
      <c r="G172" s="23"/>
      <c r="H172" s="23"/>
      <c r="I172" s="23"/>
      <c r="J172" s="23"/>
      <c r="K172" s="23"/>
      <c r="L172" s="23"/>
      <c r="M172" s="25"/>
      <c r="N172" s="25"/>
      <c r="O172" s="25"/>
      <c r="P172" s="25"/>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row>
    <row r="173" spans="2:39">
      <c r="B173" s="23"/>
      <c r="C173" s="23"/>
      <c r="D173" s="23"/>
      <c r="E173" s="23"/>
      <c r="F173" s="23"/>
      <c r="G173" s="23"/>
      <c r="H173" s="23"/>
      <c r="I173" s="23"/>
      <c r="J173" s="23"/>
      <c r="K173" s="23"/>
      <c r="L173" s="23"/>
      <c r="M173" s="25"/>
      <c r="N173" s="25"/>
      <c r="O173" s="25"/>
      <c r="P173" s="25"/>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row>
    <row r="174" spans="2:39">
      <c r="B174" s="23"/>
      <c r="C174" s="23"/>
      <c r="D174" s="23"/>
      <c r="E174" s="23"/>
      <c r="F174" s="23"/>
      <c r="G174" s="23"/>
      <c r="H174" s="23"/>
      <c r="I174" s="23"/>
      <c r="J174" s="23"/>
      <c r="K174" s="23"/>
      <c r="L174" s="23"/>
      <c r="M174" s="25"/>
      <c r="N174" s="25"/>
      <c r="O174" s="25"/>
      <c r="P174" s="25"/>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row>
    <row r="175" spans="2:39">
      <c r="B175" s="23"/>
      <c r="C175" s="23"/>
      <c r="D175" s="23"/>
      <c r="E175" s="23"/>
      <c r="F175" s="23"/>
      <c r="G175" s="23"/>
      <c r="H175" s="23"/>
      <c r="I175" s="23"/>
      <c r="J175" s="23"/>
      <c r="K175" s="23"/>
      <c r="L175" s="23"/>
      <c r="M175" s="25"/>
      <c r="N175" s="25"/>
      <c r="O175" s="25"/>
      <c r="P175" s="25"/>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row>
    <row r="176" spans="2:39">
      <c r="B176" s="23"/>
      <c r="C176" s="23"/>
      <c r="D176" s="23"/>
      <c r="E176" s="23"/>
      <c r="F176" s="23"/>
      <c r="G176" s="23"/>
      <c r="H176" s="23"/>
      <c r="I176" s="23"/>
      <c r="J176" s="23"/>
      <c r="K176" s="23"/>
      <c r="L176" s="23"/>
      <c r="M176" s="25"/>
      <c r="N176" s="25"/>
      <c r="O176" s="25"/>
      <c r="P176" s="25"/>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row>
    <row r="177" spans="2:39">
      <c r="B177" s="23"/>
      <c r="C177" s="23"/>
      <c r="D177" s="23"/>
      <c r="E177" s="23"/>
      <c r="F177" s="23"/>
      <c r="G177" s="23"/>
      <c r="H177" s="23"/>
      <c r="I177" s="23"/>
      <c r="J177" s="23"/>
      <c r="K177" s="23"/>
      <c r="L177" s="23"/>
      <c r="M177" s="25"/>
      <c r="N177" s="25"/>
      <c r="O177" s="25"/>
      <c r="P177" s="25"/>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row>
    <row r="178" spans="2:39">
      <c r="B178" s="23"/>
      <c r="C178" s="23"/>
      <c r="D178" s="23"/>
      <c r="E178" s="23"/>
      <c r="F178" s="23"/>
      <c r="G178" s="23"/>
      <c r="H178" s="23"/>
      <c r="I178" s="23"/>
      <c r="J178" s="23"/>
      <c r="K178" s="23"/>
      <c r="L178" s="23"/>
      <c r="M178" s="25"/>
      <c r="N178" s="25"/>
      <c r="O178" s="25"/>
      <c r="P178" s="25"/>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row>
    <row r="179" spans="2:39">
      <c r="B179" s="23"/>
      <c r="C179" s="23"/>
      <c r="D179" s="23"/>
      <c r="E179" s="23"/>
      <c r="F179" s="23"/>
      <c r="G179" s="23"/>
      <c r="H179" s="23"/>
      <c r="I179" s="23"/>
      <c r="J179" s="23"/>
      <c r="K179" s="23"/>
      <c r="L179" s="23"/>
      <c r="M179" s="25"/>
      <c r="N179" s="25"/>
      <c r="O179" s="25"/>
      <c r="P179" s="25"/>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row>
    <row r="180" spans="2:39">
      <c r="B180" s="23"/>
      <c r="C180" s="23"/>
      <c r="D180" s="23"/>
      <c r="E180" s="23"/>
      <c r="F180" s="23"/>
      <c r="G180" s="23"/>
      <c r="H180" s="23"/>
      <c r="I180" s="23"/>
      <c r="J180" s="23"/>
      <c r="K180" s="23"/>
      <c r="L180" s="23"/>
      <c r="M180" s="25"/>
      <c r="N180" s="25"/>
      <c r="O180" s="25"/>
      <c r="P180" s="25"/>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row>
    <row r="181" spans="2:39">
      <c r="B181" s="23"/>
      <c r="C181" s="23"/>
      <c r="D181" s="23"/>
      <c r="E181" s="23"/>
      <c r="F181" s="23"/>
      <c r="G181" s="23"/>
      <c r="H181" s="23"/>
      <c r="I181" s="23"/>
      <c r="J181" s="23"/>
      <c r="K181" s="23"/>
      <c r="L181" s="23"/>
      <c r="M181" s="25"/>
      <c r="N181" s="25"/>
      <c r="O181" s="25"/>
      <c r="P181" s="25"/>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row>
    <row r="182" spans="2:39">
      <c r="B182" s="23"/>
      <c r="C182" s="23"/>
      <c r="D182" s="23"/>
      <c r="E182" s="23"/>
      <c r="F182" s="23"/>
      <c r="G182" s="23"/>
      <c r="H182" s="23"/>
      <c r="I182" s="23"/>
      <c r="J182" s="23"/>
      <c r="K182" s="23"/>
      <c r="L182" s="23"/>
      <c r="M182" s="25"/>
      <c r="N182" s="25"/>
      <c r="O182" s="25"/>
      <c r="P182" s="25"/>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row>
    <row r="183" spans="2:39">
      <c r="B183" s="23"/>
      <c r="C183" s="23"/>
      <c r="D183" s="23"/>
      <c r="E183" s="23"/>
      <c r="F183" s="23"/>
      <c r="G183" s="23"/>
      <c r="H183" s="23"/>
      <c r="I183" s="23"/>
      <c r="J183" s="23"/>
      <c r="K183" s="23"/>
      <c r="L183" s="23"/>
      <c r="M183" s="25"/>
      <c r="N183" s="25"/>
      <c r="O183" s="25"/>
      <c r="P183" s="25"/>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row>
    <row r="184" spans="2:39">
      <c r="B184" s="23"/>
      <c r="C184" s="23"/>
      <c r="D184" s="23"/>
      <c r="E184" s="23"/>
      <c r="F184" s="23"/>
      <c r="G184" s="23"/>
      <c r="H184" s="23"/>
      <c r="I184" s="23"/>
      <c r="J184" s="23"/>
      <c r="K184" s="23"/>
      <c r="L184" s="23"/>
      <c r="M184" s="25"/>
      <c r="N184" s="25"/>
      <c r="O184" s="25"/>
      <c r="P184" s="25"/>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row>
    <row r="185" spans="2:39">
      <c r="B185" s="23"/>
      <c r="C185" s="23"/>
      <c r="D185" s="23"/>
      <c r="E185" s="23"/>
      <c r="F185" s="23"/>
      <c r="G185" s="23"/>
      <c r="H185" s="23"/>
      <c r="I185" s="23"/>
      <c r="J185" s="23"/>
      <c r="K185" s="23"/>
      <c r="L185" s="23"/>
      <c r="M185" s="25"/>
      <c r="N185" s="25"/>
      <c r="O185" s="25"/>
      <c r="P185" s="25"/>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row>
    <row r="186" spans="2:39">
      <c r="B186" s="23"/>
      <c r="C186" s="23"/>
      <c r="D186" s="23"/>
      <c r="E186" s="23"/>
      <c r="F186" s="23"/>
      <c r="G186" s="23"/>
      <c r="H186" s="23"/>
      <c r="I186" s="23"/>
      <c r="J186" s="23"/>
      <c r="K186" s="23"/>
      <c r="L186" s="23"/>
      <c r="M186" s="25"/>
      <c r="N186" s="25"/>
      <c r="O186" s="25"/>
      <c r="P186" s="25"/>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row>
    <row r="187" spans="2:39">
      <c r="B187" s="23"/>
      <c r="C187" s="23"/>
      <c r="D187" s="23"/>
      <c r="E187" s="23"/>
      <c r="F187" s="23"/>
      <c r="G187" s="23"/>
      <c r="H187" s="23"/>
      <c r="I187" s="23"/>
      <c r="J187" s="23"/>
      <c r="K187" s="23"/>
      <c r="L187" s="23"/>
      <c r="M187" s="25"/>
      <c r="N187" s="25"/>
      <c r="O187" s="25"/>
      <c r="P187" s="25"/>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row>
    <row r="188" spans="2:39">
      <c r="B188" s="23"/>
      <c r="C188" s="23"/>
      <c r="D188" s="23"/>
      <c r="E188" s="23"/>
      <c r="F188" s="23"/>
      <c r="G188" s="23"/>
      <c r="H188" s="23"/>
      <c r="I188" s="23"/>
      <c r="J188" s="23"/>
      <c r="K188" s="23"/>
      <c r="L188" s="23"/>
      <c r="M188" s="25"/>
      <c r="N188" s="25"/>
      <c r="O188" s="25"/>
      <c r="P188" s="25"/>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row>
    <row r="189" spans="2:39">
      <c r="B189" s="23"/>
      <c r="C189" s="23"/>
      <c r="D189" s="23"/>
      <c r="E189" s="23"/>
      <c r="F189" s="23"/>
      <c r="G189" s="23"/>
      <c r="H189" s="23"/>
      <c r="I189" s="23"/>
      <c r="J189" s="23"/>
      <c r="K189" s="23"/>
      <c r="L189" s="23"/>
      <c r="M189" s="25"/>
      <c r="N189" s="25"/>
      <c r="O189" s="25"/>
      <c r="P189" s="25"/>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row>
    <row r="190" spans="2:39">
      <c r="B190" s="23"/>
      <c r="C190" s="23"/>
      <c r="D190" s="23"/>
      <c r="E190" s="23"/>
      <c r="F190" s="23"/>
      <c r="G190" s="23"/>
      <c r="H190" s="23"/>
      <c r="I190" s="23"/>
      <c r="J190" s="23"/>
      <c r="K190" s="23"/>
      <c r="L190" s="23"/>
      <c r="M190" s="25"/>
      <c r="N190" s="25"/>
      <c r="O190" s="25"/>
      <c r="P190" s="25"/>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row>
    <row r="191" spans="2:39">
      <c r="B191" s="23"/>
      <c r="C191" s="23"/>
      <c r="D191" s="23"/>
      <c r="E191" s="23"/>
      <c r="F191" s="23"/>
      <c r="G191" s="23"/>
      <c r="H191" s="23"/>
      <c r="I191" s="23"/>
      <c r="J191" s="23"/>
      <c r="K191" s="23"/>
      <c r="L191" s="23"/>
      <c r="M191" s="25"/>
      <c r="N191" s="25"/>
      <c r="O191" s="25"/>
      <c r="P191" s="25"/>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row>
    <row r="192" spans="2:39">
      <c r="B192" s="23"/>
      <c r="C192" s="23"/>
      <c r="D192" s="23"/>
      <c r="E192" s="23"/>
      <c r="F192" s="23"/>
      <c r="G192" s="23"/>
      <c r="H192" s="23"/>
      <c r="I192" s="23"/>
      <c r="J192" s="23"/>
      <c r="K192" s="23"/>
      <c r="L192" s="23"/>
      <c r="M192" s="25"/>
      <c r="N192" s="25"/>
      <c r="O192" s="25"/>
      <c r="P192" s="25"/>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row>
    <row r="193" spans="2:39">
      <c r="B193" s="23"/>
      <c r="C193" s="23"/>
      <c r="D193" s="23"/>
      <c r="E193" s="23"/>
      <c r="F193" s="23"/>
      <c r="G193" s="23"/>
      <c r="H193" s="23"/>
      <c r="I193" s="23"/>
      <c r="J193" s="23"/>
      <c r="K193" s="23"/>
      <c r="L193" s="23"/>
      <c r="M193" s="25"/>
      <c r="N193" s="25"/>
      <c r="O193" s="25"/>
      <c r="P193" s="25"/>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row>
    <row r="194" spans="2:39">
      <c r="B194" s="23"/>
      <c r="C194" s="23"/>
      <c r="D194" s="23"/>
      <c r="E194" s="23"/>
      <c r="F194" s="23"/>
      <c r="G194" s="23"/>
      <c r="H194" s="23"/>
      <c r="I194" s="23"/>
      <c r="J194" s="23"/>
      <c r="K194" s="23"/>
      <c r="L194" s="23"/>
      <c r="M194" s="25"/>
      <c r="N194" s="25"/>
      <c r="O194" s="25"/>
      <c r="P194" s="25"/>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row>
    <row r="195" spans="2:39">
      <c r="B195" s="23"/>
      <c r="C195" s="23"/>
      <c r="D195" s="23"/>
      <c r="E195" s="23"/>
      <c r="F195" s="23"/>
      <c r="G195" s="23"/>
      <c r="H195" s="23"/>
      <c r="I195" s="23"/>
      <c r="J195" s="23"/>
      <c r="K195" s="23"/>
      <c r="L195" s="23"/>
      <c r="M195" s="25"/>
      <c r="N195" s="25"/>
      <c r="O195" s="25"/>
      <c r="P195" s="25"/>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row>
    <row r="196" spans="2:39">
      <c r="B196" s="23"/>
      <c r="C196" s="23"/>
      <c r="D196" s="23"/>
      <c r="E196" s="23"/>
      <c r="F196" s="23"/>
      <c r="G196" s="23"/>
      <c r="H196" s="23"/>
      <c r="I196" s="23"/>
      <c r="J196" s="23"/>
      <c r="K196" s="23"/>
      <c r="L196" s="23"/>
      <c r="M196" s="25"/>
      <c r="N196" s="25"/>
      <c r="O196" s="25"/>
      <c r="P196" s="25"/>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row>
    <row r="197" spans="2:39">
      <c r="B197" s="23"/>
      <c r="C197" s="23"/>
      <c r="D197" s="23"/>
      <c r="E197" s="23"/>
      <c r="F197" s="23"/>
      <c r="G197" s="23"/>
      <c r="H197" s="23"/>
      <c r="I197" s="23"/>
      <c r="J197" s="23"/>
      <c r="K197" s="23"/>
      <c r="L197" s="23"/>
      <c r="M197" s="25"/>
      <c r="N197" s="25"/>
      <c r="O197" s="25"/>
      <c r="P197" s="25"/>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row>
    <row r="198" spans="2:39">
      <c r="B198" s="23"/>
      <c r="C198" s="23"/>
      <c r="D198" s="23"/>
      <c r="E198" s="23"/>
      <c r="F198" s="23"/>
      <c r="G198" s="23"/>
      <c r="H198" s="23"/>
      <c r="I198" s="23"/>
      <c r="J198" s="23"/>
      <c r="K198" s="23"/>
      <c r="L198" s="23"/>
      <c r="M198" s="25"/>
      <c r="N198" s="25"/>
      <c r="O198" s="25"/>
      <c r="P198" s="25"/>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row>
    <row r="199" spans="2:39">
      <c r="B199" s="23"/>
      <c r="C199" s="23"/>
      <c r="D199" s="23"/>
      <c r="E199" s="23"/>
      <c r="F199" s="23"/>
      <c r="G199" s="23"/>
      <c r="H199" s="23"/>
      <c r="I199" s="23"/>
      <c r="J199" s="23"/>
      <c r="K199" s="23"/>
      <c r="L199" s="23"/>
      <c r="M199" s="25"/>
      <c r="N199" s="25"/>
      <c r="O199" s="25"/>
      <c r="P199" s="25"/>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row>
    <row r="200" spans="2:39">
      <c r="B200" s="23"/>
      <c r="C200" s="23"/>
      <c r="D200" s="23"/>
      <c r="E200" s="23"/>
      <c r="F200" s="23"/>
      <c r="G200" s="23"/>
      <c r="H200" s="23"/>
      <c r="I200" s="23"/>
      <c r="J200" s="23"/>
      <c r="K200" s="23"/>
      <c r="L200" s="23"/>
      <c r="M200" s="25"/>
      <c r="N200" s="25"/>
      <c r="O200" s="25"/>
      <c r="P200" s="25"/>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row>
    <row r="201" spans="2:39">
      <c r="B201" s="23"/>
      <c r="C201" s="23"/>
      <c r="D201" s="23"/>
      <c r="E201" s="23"/>
      <c r="F201" s="23"/>
      <c r="G201" s="23"/>
      <c r="H201" s="23"/>
      <c r="I201" s="23"/>
      <c r="J201" s="23"/>
      <c r="K201" s="23"/>
      <c r="L201" s="23"/>
      <c r="M201" s="25"/>
      <c r="N201" s="25"/>
      <c r="O201" s="25"/>
      <c r="P201" s="25"/>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row>
    <row r="202" spans="2:39">
      <c r="B202" s="23"/>
      <c r="C202" s="23"/>
      <c r="D202" s="23"/>
      <c r="E202" s="23"/>
      <c r="F202" s="23"/>
      <c r="G202" s="23"/>
      <c r="H202" s="23"/>
      <c r="I202" s="23"/>
      <c r="J202" s="23"/>
      <c r="K202" s="23"/>
      <c r="L202" s="23"/>
      <c r="M202" s="25"/>
      <c r="N202" s="25"/>
      <c r="O202" s="25"/>
      <c r="P202" s="25"/>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row>
    <row r="203" spans="2:39">
      <c r="B203" s="23"/>
      <c r="C203" s="23"/>
      <c r="D203" s="23"/>
      <c r="E203" s="23"/>
      <c r="F203" s="23"/>
      <c r="G203" s="23"/>
      <c r="H203" s="23"/>
      <c r="I203" s="23"/>
      <c r="J203" s="23"/>
      <c r="K203" s="23"/>
      <c r="L203" s="23"/>
      <c r="M203" s="25"/>
      <c r="N203" s="25"/>
      <c r="O203" s="25"/>
      <c r="P203" s="25"/>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row>
    <row r="204" spans="2:39">
      <c r="B204" s="23"/>
      <c r="C204" s="23"/>
      <c r="D204" s="23"/>
      <c r="E204" s="23"/>
      <c r="F204" s="23"/>
      <c r="G204" s="23"/>
      <c r="H204" s="23"/>
      <c r="I204" s="23"/>
      <c r="J204" s="23"/>
      <c r="K204" s="23"/>
      <c r="L204" s="23"/>
      <c r="M204" s="25"/>
      <c r="N204" s="25"/>
      <c r="O204" s="25"/>
      <c r="P204" s="25"/>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row>
    <row r="205" spans="2:39">
      <c r="B205" s="23"/>
      <c r="C205" s="23"/>
      <c r="D205" s="23"/>
      <c r="E205" s="23"/>
      <c r="F205" s="23"/>
      <c r="G205" s="23"/>
      <c r="H205" s="23"/>
      <c r="I205" s="23"/>
      <c r="J205" s="23"/>
      <c r="K205" s="23"/>
      <c r="L205" s="23"/>
      <c r="M205" s="25"/>
      <c r="N205" s="25"/>
      <c r="O205" s="25"/>
      <c r="P205" s="25"/>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row>
    <row r="206" spans="2:39">
      <c r="B206" s="23"/>
      <c r="C206" s="23"/>
      <c r="D206" s="23"/>
      <c r="E206" s="23"/>
      <c r="F206" s="23"/>
      <c r="G206" s="23"/>
      <c r="H206" s="23"/>
      <c r="I206" s="23"/>
      <c r="J206" s="23"/>
      <c r="K206" s="23"/>
      <c r="L206" s="23"/>
      <c r="M206" s="25"/>
      <c r="N206" s="25"/>
      <c r="O206" s="25"/>
      <c r="P206" s="25"/>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row>
    <row r="207" spans="2:39">
      <c r="B207" s="23"/>
      <c r="C207" s="23"/>
      <c r="D207" s="23"/>
      <c r="E207" s="23"/>
      <c r="F207" s="23"/>
      <c r="G207" s="23"/>
      <c r="H207" s="23"/>
      <c r="I207" s="23"/>
      <c r="J207" s="23"/>
      <c r="K207" s="23"/>
      <c r="L207" s="23"/>
      <c r="M207" s="25"/>
      <c r="N207" s="25"/>
      <c r="O207" s="25"/>
      <c r="P207" s="25"/>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row>
    <row r="208" spans="2:39">
      <c r="B208" s="23"/>
      <c r="C208" s="23"/>
      <c r="D208" s="23"/>
      <c r="E208" s="23"/>
      <c r="F208" s="23"/>
      <c r="G208" s="23"/>
      <c r="H208" s="23"/>
      <c r="I208" s="23"/>
      <c r="J208" s="23"/>
      <c r="K208" s="23"/>
      <c r="L208" s="23"/>
      <c r="M208" s="25"/>
      <c r="N208" s="25"/>
      <c r="O208" s="25"/>
      <c r="P208" s="25"/>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row>
    <row r="209" spans="2:39">
      <c r="B209" s="23"/>
      <c r="C209" s="23"/>
      <c r="D209" s="23"/>
      <c r="E209" s="23"/>
      <c r="F209" s="23"/>
      <c r="G209" s="23"/>
      <c r="H209" s="23"/>
      <c r="I209" s="23"/>
      <c r="J209" s="23"/>
      <c r="K209" s="23"/>
      <c r="L209" s="23"/>
      <c r="M209" s="25"/>
      <c r="N209" s="25"/>
      <c r="O209" s="25"/>
      <c r="P209" s="25"/>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row>
    <row r="210" spans="2:39">
      <c r="B210" s="23"/>
      <c r="C210" s="23"/>
      <c r="D210" s="23"/>
      <c r="E210" s="23"/>
      <c r="F210" s="23"/>
      <c r="G210" s="23"/>
      <c r="H210" s="23"/>
      <c r="I210" s="23"/>
      <c r="J210" s="23"/>
      <c r="K210" s="23"/>
      <c r="L210" s="23"/>
      <c r="M210" s="25"/>
      <c r="N210" s="25"/>
      <c r="O210" s="25"/>
      <c r="P210" s="25"/>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row>
    <row r="211" spans="2:39">
      <c r="B211" s="23"/>
      <c r="C211" s="23"/>
      <c r="D211" s="23"/>
      <c r="E211" s="23"/>
      <c r="F211" s="23"/>
      <c r="G211" s="23"/>
      <c r="H211" s="23"/>
      <c r="I211" s="23"/>
      <c r="J211" s="23"/>
      <c r="K211" s="23"/>
      <c r="L211" s="23"/>
      <c r="M211" s="25"/>
      <c r="N211" s="25"/>
      <c r="O211" s="25"/>
      <c r="P211" s="25"/>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row>
    <row r="212" spans="2:39">
      <c r="B212" s="23"/>
      <c r="C212" s="23"/>
      <c r="D212" s="23"/>
      <c r="E212" s="23"/>
      <c r="F212" s="23"/>
      <c r="G212" s="23"/>
      <c r="H212" s="23"/>
      <c r="I212" s="23"/>
      <c r="J212" s="23"/>
      <c r="K212" s="23"/>
      <c r="L212" s="23"/>
      <c r="M212" s="25"/>
      <c r="N212" s="25"/>
      <c r="O212" s="25"/>
      <c r="P212" s="25"/>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row>
    <row r="213" spans="2:39">
      <c r="B213" s="23"/>
      <c r="C213" s="23"/>
      <c r="D213" s="23"/>
      <c r="E213" s="23"/>
      <c r="F213" s="23"/>
      <c r="G213" s="23"/>
      <c r="H213" s="23"/>
      <c r="I213" s="23"/>
      <c r="J213" s="23"/>
      <c r="K213" s="23"/>
      <c r="L213" s="23"/>
      <c r="M213" s="25"/>
      <c r="N213" s="25"/>
      <c r="O213" s="25"/>
      <c r="P213" s="25"/>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row>
    <row r="214" spans="2:39">
      <c r="B214" s="23"/>
      <c r="C214" s="23"/>
      <c r="D214" s="23"/>
      <c r="E214" s="23"/>
      <c r="F214" s="23"/>
      <c r="G214" s="23"/>
      <c r="H214" s="23"/>
      <c r="I214" s="23"/>
      <c r="J214" s="23"/>
      <c r="K214" s="23"/>
      <c r="L214" s="23"/>
      <c r="M214" s="25"/>
      <c r="N214" s="25"/>
      <c r="O214" s="25"/>
      <c r="P214" s="25"/>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row>
    <row r="215" spans="2:39">
      <c r="B215" s="23"/>
      <c r="C215" s="23"/>
      <c r="D215" s="23"/>
      <c r="E215" s="23"/>
      <c r="F215" s="23"/>
      <c r="G215" s="23"/>
      <c r="H215" s="23"/>
      <c r="I215" s="23"/>
      <c r="J215" s="23"/>
      <c r="K215" s="23"/>
      <c r="L215" s="23"/>
      <c r="M215" s="25"/>
      <c r="N215" s="25"/>
      <c r="O215" s="25"/>
      <c r="P215" s="25"/>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row>
    <row r="216" spans="2:39">
      <c r="B216" s="23"/>
      <c r="C216" s="23"/>
      <c r="D216" s="23"/>
      <c r="E216" s="23"/>
      <c r="F216" s="23"/>
      <c r="G216" s="23"/>
      <c r="H216" s="23"/>
      <c r="I216" s="23"/>
      <c r="J216" s="23"/>
      <c r="K216" s="23"/>
      <c r="L216" s="23"/>
      <c r="M216" s="25"/>
      <c r="N216" s="25"/>
      <c r="O216" s="25"/>
      <c r="P216" s="25"/>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row>
    <row r="217" spans="2:39">
      <c r="B217" s="23"/>
      <c r="C217" s="23"/>
      <c r="D217" s="23"/>
      <c r="E217" s="23"/>
      <c r="F217" s="23"/>
      <c r="G217" s="23"/>
      <c r="H217" s="23"/>
      <c r="I217" s="23"/>
      <c r="J217" s="23"/>
      <c r="K217" s="23"/>
      <c r="L217" s="23"/>
      <c r="M217" s="25"/>
      <c r="N217" s="25"/>
      <c r="O217" s="25"/>
      <c r="P217" s="25"/>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row>
    <row r="218" spans="2:39">
      <c r="B218" s="23"/>
      <c r="C218" s="23"/>
      <c r="D218" s="23"/>
      <c r="E218" s="23"/>
      <c r="F218" s="23"/>
      <c r="G218" s="23"/>
      <c r="H218" s="23"/>
      <c r="I218" s="23"/>
      <c r="J218" s="23"/>
      <c r="K218" s="23"/>
      <c r="L218" s="23"/>
      <c r="M218" s="25"/>
      <c r="N218" s="25"/>
      <c r="O218" s="25"/>
      <c r="P218" s="25"/>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row>
    <row r="219" spans="2:39">
      <c r="B219" s="23"/>
      <c r="C219" s="23"/>
      <c r="D219" s="23"/>
      <c r="E219" s="23"/>
      <c r="F219" s="23"/>
      <c r="G219" s="23"/>
      <c r="H219" s="23"/>
      <c r="I219" s="23"/>
      <c r="J219" s="23"/>
      <c r="K219" s="23"/>
      <c r="L219" s="23"/>
      <c r="M219" s="25"/>
      <c r="N219" s="25"/>
      <c r="O219" s="25"/>
      <c r="P219" s="25"/>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row>
    <row r="220" spans="2:39">
      <c r="B220" s="23"/>
      <c r="C220" s="23"/>
      <c r="D220" s="23"/>
      <c r="E220" s="23"/>
      <c r="F220" s="23"/>
      <c r="G220" s="23"/>
      <c r="H220" s="23"/>
      <c r="I220" s="23"/>
      <c r="J220" s="23"/>
      <c r="K220" s="23"/>
      <c r="L220" s="23"/>
      <c r="M220" s="25"/>
      <c r="N220" s="25"/>
      <c r="O220" s="25"/>
      <c r="P220" s="25"/>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row>
    <row r="221" spans="2:39">
      <c r="B221" s="23"/>
      <c r="C221" s="23"/>
      <c r="D221" s="23"/>
      <c r="E221" s="23"/>
      <c r="F221" s="23"/>
      <c r="G221" s="23"/>
      <c r="H221" s="23"/>
      <c r="I221" s="23"/>
      <c r="J221" s="23"/>
      <c r="K221" s="23"/>
      <c r="L221" s="23"/>
      <c r="M221" s="25"/>
      <c r="N221" s="25"/>
      <c r="O221" s="25"/>
      <c r="P221" s="25"/>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row>
    <row r="222" spans="2:39">
      <c r="B222" s="23"/>
      <c r="C222" s="23"/>
      <c r="D222" s="23"/>
      <c r="E222" s="23"/>
      <c r="F222" s="23"/>
      <c r="G222" s="23"/>
      <c r="H222" s="23"/>
      <c r="I222" s="23"/>
      <c r="J222" s="23"/>
      <c r="K222" s="23"/>
      <c r="L222" s="23"/>
      <c r="M222" s="25"/>
      <c r="N222" s="25"/>
      <c r="O222" s="25"/>
      <c r="P222" s="25"/>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row>
    <row r="223" spans="2:39">
      <c r="B223" s="23"/>
      <c r="C223" s="23"/>
      <c r="D223" s="23"/>
      <c r="E223" s="23"/>
      <c r="F223" s="23"/>
      <c r="G223" s="23"/>
      <c r="H223" s="23"/>
      <c r="I223" s="23"/>
      <c r="J223" s="23"/>
      <c r="K223" s="23"/>
      <c r="L223" s="23"/>
      <c r="M223" s="25"/>
      <c r="N223" s="25"/>
      <c r="O223" s="25"/>
      <c r="P223" s="25"/>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row>
    <row r="224" spans="2:39">
      <c r="B224" s="23"/>
      <c r="C224" s="23"/>
      <c r="D224" s="23"/>
      <c r="E224" s="23"/>
      <c r="F224" s="23"/>
      <c r="G224" s="23"/>
      <c r="H224" s="23"/>
      <c r="I224" s="23"/>
      <c r="J224" s="23"/>
      <c r="K224" s="23"/>
      <c r="L224" s="23"/>
      <c r="M224" s="25"/>
      <c r="N224" s="25"/>
      <c r="O224" s="25"/>
      <c r="P224" s="25"/>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row>
    <row r="225" spans="2:39">
      <c r="B225" s="23"/>
      <c r="C225" s="23"/>
      <c r="D225" s="23"/>
      <c r="E225" s="23"/>
      <c r="F225" s="23"/>
      <c r="G225" s="23"/>
      <c r="H225" s="23"/>
      <c r="I225" s="23"/>
      <c r="J225" s="23"/>
      <c r="K225" s="23"/>
      <c r="L225" s="23"/>
      <c r="M225" s="25"/>
      <c r="N225" s="25"/>
      <c r="O225" s="25"/>
      <c r="P225" s="25"/>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row>
    <row r="226" spans="2:39">
      <c r="B226" s="23"/>
      <c r="C226" s="23"/>
      <c r="D226" s="23"/>
      <c r="E226" s="23"/>
      <c r="F226" s="23"/>
      <c r="G226" s="23"/>
      <c r="H226" s="23"/>
      <c r="I226" s="23"/>
      <c r="J226" s="23"/>
      <c r="K226" s="23"/>
      <c r="L226" s="23"/>
      <c r="M226" s="25"/>
      <c r="N226" s="25"/>
      <c r="O226" s="25"/>
      <c r="P226" s="25"/>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row>
    <row r="227" spans="2:39">
      <c r="B227" s="23"/>
      <c r="C227" s="23"/>
      <c r="D227" s="23"/>
      <c r="E227" s="23"/>
      <c r="F227" s="23"/>
      <c r="G227" s="23"/>
      <c r="H227" s="23"/>
      <c r="I227" s="23"/>
      <c r="J227" s="23"/>
      <c r="K227" s="23"/>
      <c r="L227" s="23"/>
      <c r="M227" s="25"/>
      <c r="N227" s="25"/>
      <c r="O227" s="25"/>
      <c r="P227" s="25"/>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row>
  </sheetData>
  <dataConsolidate/>
  <mergeCells count="8">
    <mergeCell ref="I4:AL4"/>
    <mergeCell ref="D5:H5"/>
    <mergeCell ref="I5:M5"/>
    <mergeCell ref="N5:R5"/>
    <mergeCell ref="S5:W5"/>
    <mergeCell ref="X5:AB5"/>
    <mergeCell ref="AC5:AG5"/>
    <mergeCell ref="AH5:AL5"/>
  </mergeCells>
  <dataValidations count="1">
    <dataValidation type="list" allowBlank="1" showInputMessage="1" showErrorMessage="1" sqref="E15:E22" xr:uid="{A425669A-4692-430F-B855-8FFC92F1CDDF}">
      <formula1>"Yes, No"</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oddHeader>
    <oddFooter>&amp;L&amp;F&amp;C_x000D_&amp;1#&amp;"Calibri"&amp;10&amp;K000000 OFFICIAL-InternalOnly</oddFooter>
  </headerFooter>
  <colBreaks count="3" manualBreakCount="3">
    <brk id="6" min="1" max="38" man="1"/>
    <brk id="31" min="1" max="38" man="1"/>
    <brk id="16" min="1" max="38" man="1"/>
  </colBreaks>
  <customProperties>
    <customPr name="_pios_i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V305"/>
  <sheetViews>
    <sheetView topLeftCell="B7" zoomScale="80" zoomScaleNormal="80" workbookViewId="0">
      <selection activeCell="AL49" sqref="AL49"/>
    </sheetView>
  </sheetViews>
  <sheetFormatPr defaultColWidth="0" defaultRowHeight="13.5" zeroHeight="1" outlineLevelCol="1"/>
  <cols>
    <col min="1" max="1" width="7" style="21" customWidth="1"/>
    <col min="2" max="3" width="1.54296875" style="21" customWidth="1"/>
    <col min="4" max="4" width="28.453125" style="21" customWidth="1"/>
    <col min="5" max="5" width="2.453125" style="21" customWidth="1"/>
    <col min="6" max="6" width="9.453125" style="21" customWidth="1"/>
    <col min="7" max="28" width="9.453125" style="21" hidden="1" customWidth="1" outlineLevel="1"/>
    <col min="29" max="29" width="9.453125" style="21" customWidth="1" collapsed="1"/>
    <col min="30" max="30" width="19.26953125" style="21" customWidth="1"/>
    <col min="31" max="38" width="15.6328125" style="21" bestFit="1" customWidth="1"/>
    <col min="39" max="42" width="9.453125" style="21" customWidth="1"/>
    <col min="43" max="43" width="17.81640625" style="21" bestFit="1" customWidth="1"/>
    <col min="44" max="44" width="15.6328125" style="21" bestFit="1" customWidth="1"/>
    <col min="45" max="48" width="1.54296875" style="21" customWidth="1"/>
    <col min="49" max="49" width="26.26953125" style="21" customWidth="1"/>
    <col min="50" max="50" width="3.453125" style="21" customWidth="1"/>
    <col min="51" max="55" width="1.54296875" style="21" customWidth="1"/>
    <col min="56" max="56" width="8" style="21" bestFit="1" customWidth="1"/>
    <col min="57" max="61" width="5.54296875" style="21" bestFit="1" customWidth="1"/>
    <col min="62" max="62" width="9.54296875" style="21" bestFit="1" customWidth="1"/>
    <col min="63" max="63" width="26" style="21" bestFit="1" customWidth="1"/>
    <col min="64" max="64" width="26.7265625" style="21" customWidth="1"/>
    <col min="65" max="65" width="1.54296875" style="21" customWidth="1"/>
    <col min="66" max="66" width="7.54296875" style="21" customWidth="1"/>
    <col min="67" max="67" width="1.54296875" style="21" customWidth="1"/>
    <col min="68" max="68" width="2.54296875" style="21" customWidth="1"/>
    <col min="69" max="69" width="20.26953125" style="21" bestFit="1" customWidth="1"/>
    <col min="70" max="73" width="5.54296875" style="21" bestFit="1" customWidth="1"/>
    <col min="74" max="74" width="21" style="21" bestFit="1" customWidth="1"/>
    <col min="75" max="77" width="1.54296875" style="21" customWidth="1"/>
    <col min="78" max="230" width="0" style="21" hidden="1" customWidth="1"/>
    <col min="231" max="16384" width="9.453125" style="21" hidden="1"/>
  </cols>
  <sheetData>
    <row r="1" spans="1:74" s="2" customFormat="1">
      <c r="A1" s="19" t="str">
        <f ca="1">MID(CELL("filename",A1),FIND("]",CELL("filename",A1))+1,256)</f>
        <v>E3 - BCF</v>
      </c>
      <c r="AB1" s="3"/>
    </row>
    <row r="2" spans="1:74" s="2" customFormat="1">
      <c r="A2" s="20" t="str">
        <f>'Cover Sheet'!$D$13</f>
        <v>ENWL</v>
      </c>
      <c r="G2" s="7"/>
      <c r="AB2" s="3"/>
      <c r="AC2" s="7"/>
      <c r="AD2" s="7" t="s">
        <v>143</v>
      </c>
      <c r="BD2" s="7"/>
    </row>
    <row r="3" spans="1:74" s="2" customFormat="1">
      <c r="A3" s="96">
        <f>'Cover Sheet'!$D$15</f>
        <v>2024</v>
      </c>
      <c r="H3" s="11" t="s">
        <v>144</v>
      </c>
      <c r="I3" s="5"/>
      <c r="J3" s="5"/>
      <c r="K3" s="5"/>
      <c r="L3" s="5"/>
      <c r="M3" s="11" t="s">
        <v>145</v>
      </c>
      <c r="N3" s="5"/>
      <c r="O3" s="5"/>
      <c r="P3" s="5"/>
      <c r="Q3" s="5"/>
      <c r="R3" s="5"/>
      <c r="S3" s="5"/>
      <c r="T3" s="12"/>
      <c r="U3" s="5"/>
      <c r="V3" s="5"/>
      <c r="W3" s="5"/>
      <c r="X3" s="5" t="s">
        <v>146</v>
      </c>
      <c r="Y3" s="5"/>
      <c r="Z3" s="5" t="s">
        <v>79</v>
      </c>
      <c r="AA3" s="5"/>
      <c r="AB3" s="109"/>
      <c r="AD3" s="11" t="s">
        <v>145</v>
      </c>
      <c r="AE3" s="5"/>
      <c r="AF3" s="5"/>
      <c r="AG3" s="5"/>
      <c r="AH3" s="5"/>
      <c r="AI3" s="5"/>
      <c r="AJ3" s="5"/>
      <c r="AK3" s="12"/>
      <c r="AL3" s="5"/>
      <c r="AM3" s="5"/>
      <c r="AN3" s="5" t="s">
        <v>146</v>
      </c>
      <c r="AO3" s="5"/>
      <c r="AP3" s="5"/>
      <c r="AQ3" s="5"/>
      <c r="AR3" s="5"/>
      <c r="BD3" s="5" t="s">
        <v>146</v>
      </c>
      <c r="BE3" s="5"/>
      <c r="BF3" s="5"/>
      <c r="BG3" s="5"/>
      <c r="BH3" s="5"/>
      <c r="BQ3" s="5" t="s">
        <v>146</v>
      </c>
      <c r="BR3" s="5"/>
      <c r="BS3" s="5"/>
      <c r="BT3" s="5"/>
      <c r="BU3" s="5"/>
      <c r="BV3" s="5" t="s">
        <v>79</v>
      </c>
    </row>
    <row r="4" spans="1:74" s="2" customFormat="1">
      <c r="D4" s="10"/>
      <c r="H4" s="13">
        <v>2011</v>
      </c>
      <c r="I4" s="2">
        <v>2012</v>
      </c>
      <c r="J4" s="2">
        <v>2013</v>
      </c>
      <c r="K4" s="2">
        <v>2014</v>
      </c>
      <c r="L4" s="2">
        <v>2015</v>
      </c>
      <c r="M4" s="13">
        <v>2016</v>
      </c>
      <c r="N4" s="2">
        <v>2017</v>
      </c>
      <c r="O4" s="2">
        <v>2018</v>
      </c>
      <c r="P4" s="2">
        <v>2019</v>
      </c>
      <c r="Q4" s="2">
        <v>2020</v>
      </c>
      <c r="R4" s="2">
        <v>2021</v>
      </c>
      <c r="S4" s="2">
        <v>2022</v>
      </c>
      <c r="T4" s="14">
        <v>2023</v>
      </c>
      <c r="U4" s="2">
        <v>2024</v>
      </c>
      <c r="V4" s="2">
        <v>2024</v>
      </c>
      <c r="W4" s="2">
        <v>2024</v>
      </c>
      <c r="X4" s="2">
        <v>2024</v>
      </c>
      <c r="Y4" s="14">
        <v>2024</v>
      </c>
      <c r="Z4" s="2" t="s">
        <v>144</v>
      </c>
      <c r="AA4" s="2" t="s">
        <v>145</v>
      </c>
      <c r="AB4" s="3" t="s">
        <v>146</v>
      </c>
      <c r="AD4" s="13">
        <v>2016</v>
      </c>
      <c r="AE4" s="2">
        <v>2017</v>
      </c>
      <c r="AF4" s="2">
        <v>2018</v>
      </c>
      <c r="AG4" s="2">
        <v>2019</v>
      </c>
      <c r="AH4" s="2">
        <v>2020</v>
      </c>
      <c r="AI4" s="2">
        <v>2021</v>
      </c>
      <c r="AJ4" s="2">
        <v>2022</v>
      </c>
      <c r="AK4" s="14">
        <v>2023</v>
      </c>
      <c r="AL4" s="2">
        <v>2024</v>
      </c>
      <c r="AM4" s="2">
        <v>2025</v>
      </c>
      <c r="AN4" s="2">
        <v>2026</v>
      </c>
      <c r="AO4" s="2">
        <v>2027</v>
      </c>
      <c r="AP4" s="14">
        <v>2028</v>
      </c>
      <c r="AQ4" s="2" t="s">
        <v>145</v>
      </c>
      <c r="AR4" s="2" t="s">
        <v>146</v>
      </c>
      <c r="BD4" s="2">
        <v>2024</v>
      </c>
      <c r="BE4" s="2">
        <v>2025</v>
      </c>
      <c r="BF4" s="2">
        <v>2026</v>
      </c>
      <c r="BG4" s="2">
        <v>2027</v>
      </c>
      <c r="BH4" s="14">
        <v>2028</v>
      </c>
      <c r="BQ4" s="2">
        <v>2024</v>
      </c>
      <c r="BR4" s="2">
        <v>2025</v>
      </c>
      <c r="BS4" s="2">
        <v>2026</v>
      </c>
      <c r="BT4" s="2">
        <v>2027</v>
      </c>
      <c r="BU4" s="14">
        <v>2028</v>
      </c>
      <c r="BV4" s="2" t="s">
        <v>146</v>
      </c>
    </row>
    <row r="5" spans="1:74" s="2" customFormat="1">
      <c r="D5" s="10"/>
      <c r="F5" s="42" t="s">
        <v>147</v>
      </c>
      <c r="G5" s="6"/>
      <c r="H5" s="15" t="s">
        <v>148</v>
      </c>
      <c r="I5" s="6" t="s">
        <v>148</v>
      </c>
      <c r="J5" s="6" t="s">
        <v>148</v>
      </c>
      <c r="K5" s="6" t="s">
        <v>148</v>
      </c>
      <c r="L5" s="6" t="s">
        <v>148</v>
      </c>
      <c r="M5" s="15" t="s">
        <v>148</v>
      </c>
      <c r="N5" s="6" t="s">
        <v>148</v>
      </c>
      <c r="O5" s="6" t="s">
        <v>148</v>
      </c>
      <c r="P5" s="6" t="s">
        <v>148</v>
      </c>
      <c r="Q5" s="6" t="s">
        <v>148</v>
      </c>
      <c r="R5" s="6" t="s">
        <v>148</v>
      </c>
      <c r="S5" s="6" t="s">
        <v>148</v>
      </c>
      <c r="T5" s="16" t="s">
        <v>148</v>
      </c>
      <c r="U5" s="6" t="s">
        <v>148</v>
      </c>
      <c r="V5" s="6" t="s">
        <v>148</v>
      </c>
      <c r="W5" s="6" t="s">
        <v>148</v>
      </c>
      <c r="X5" s="6" t="s">
        <v>148</v>
      </c>
      <c r="Y5" s="16" t="s">
        <v>148</v>
      </c>
      <c r="Z5" s="6" t="s">
        <v>148</v>
      </c>
      <c r="AA5" s="6" t="s">
        <v>148</v>
      </c>
      <c r="AB5" s="110" t="s">
        <v>148</v>
      </c>
      <c r="AC5" s="6"/>
      <c r="AD5" s="15" t="s">
        <v>149</v>
      </c>
      <c r="AE5" s="6" t="s">
        <v>149</v>
      </c>
      <c r="AF5" s="6" t="s">
        <v>149</v>
      </c>
      <c r="AG5" s="6" t="s">
        <v>149</v>
      </c>
      <c r="AH5" s="6" t="s">
        <v>149</v>
      </c>
      <c r="AI5" s="6" t="s">
        <v>149</v>
      </c>
      <c r="AJ5" s="6" t="s">
        <v>149</v>
      </c>
      <c r="AK5" s="16" t="s">
        <v>149</v>
      </c>
      <c r="AL5" s="6" t="s">
        <v>149</v>
      </c>
      <c r="AM5" s="6" t="s">
        <v>149</v>
      </c>
      <c r="AN5" s="6" t="s">
        <v>149</v>
      </c>
      <c r="AO5" s="6" t="s">
        <v>149</v>
      </c>
      <c r="AP5" s="16" t="s">
        <v>149</v>
      </c>
      <c r="AQ5" s="6" t="s">
        <v>149</v>
      </c>
      <c r="AR5" s="6" t="s">
        <v>149</v>
      </c>
      <c r="AZ5" s="42" t="s">
        <v>147</v>
      </c>
      <c r="BD5" s="15" t="s">
        <v>149</v>
      </c>
      <c r="BE5" s="6" t="s">
        <v>149</v>
      </c>
      <c r="BF5" s="6" t="s">
        <v>149</v>
      </c>
      <c r="BG5" s="6" t="s">
        <v>149</v>
      </c>
      <c r="BH5" s="14" t="s">
        <v>149</v>
      </c>
      <c r="BN5" s="42" t="s">
        <v>147</v>
      </c>
      <c r="BQ5" s="15" t="s">
        <v>149</v>
      </c>
      <c r="BR5" s="6" t="s">
        <v>149</v>
      </c>
      <c r="BS5" s="6" t="s">
        <v>149</v>
      </c>
      <c r="BT5" s="6" t="s">
        <v>149</v>
      </c>
      <c r="BU5" s="14" t="s">
        <v>149</v>
      </c>
      <c r="BV5" s="6" t="s">
        <v>149</v>
      </c>
    </row>
    <row r="6" spans="1:74">
      <c r="A6" s="186"/>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row>
    <row r="7" spans="1:74">
      <c r="A7" s="186"/>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row>
    <row r="8" spans="1:74">
      <c r="A8" s="186"/>
      <c r="B8" s="186"/>
      <c r="C8" s="186"/>
      <c r="D8" s="18" t="s">
        <v>150</v>
      </c>
      <c r="E8" s="18"/>
      <c r="F8" s="43" t="s">
        <v>151</v>
      </c>
      <c r="G8" s="186"/>
      <c r="H8" s="186"/>
      <c r="I8" s="186"/>
      <c r="J8" s="186"/>
      <c r="K8" s="186"/>
      <c r="L8" s="186"/>
      <c r="M8" s="186"/>
      <c r="N8" s="186"/>
      <c r="O8" s="186"/>
      <c r="P8" s="186"/>
      <c r="Q8" s="186"/>
      <c r="R8" s="186"/>
      <c r="S8" s="186"/>
      <c r="T8" s="186"/>
      <c r="U8" s="186"/>
      <c r="V8" s="186"/>
      <c r="W8" s="186"/>
      <c r="X8" s="186"/>
      <c r="Y8" s="186"/>
      <c r="Z8" s="186"/>
      <c r="AA8" s="186"/>
      <c r="AB8" s="186"/>
      <c r="AC8" s="186"/>
      <c r="AD8" s="98">
        <f>SUM(AD22,AD32,AD39,AD46)</f>
        <v>23133.128733350524</v>
      </c>
      <c r="AE8" s="98">
        <f t="shared" ref="AE8:AK8" si="0">SUM(AE22,AE32,AE39,AE46)</f>
        <v>21012.309496360955</v>
      </c>
      <c r="AF8" s="98">
        <f t="shared" si="0"/>
        <v>20598.802651572616</v>
      </c>
      <c r="AG8" s="98">
        <f t="shared" si="0"/>
        <v>20416.705890176367</v>
      </c>
      <c r="AH8" s="98">
        <f t="shared" si="0"/>
        <v>18050.823678636552</v>
      </c>
      <c r="AI8" s="98">
        <f t="shared" si="0"/>
        <v>14090.101234899528</v>
      </c>
      <c r="AJ8" s="98">
        <f t="shared" si="0"/>
        <v>14648.72</v>
      </c>
      <c r="AK8" s="98">
        <f t="shared" si="0"/>
        <v>13990.239999999998</v>
      </c>
      <c r="AL8" s="98">
        <f>SUM(AL22,AL32,AL39,AL46)</f>
        <v>8900.4449617155005</v>
      </c>
      <c r="AM8" s="98">
        <f t="shared" ref="AM8:AP8" si="1">SUM(AM22,AM32,AM39,AM46)</f>
        <v>0</v>
      </c>
      <c r="AN8" s="98">
        <f t="shared" si="1"/>
        <v>0</v>
      </c>
      <c r="AO8" s="98">
        <f t="shared" si="1"/>
        <v>0</v>
      </c>
      <c r="AP8" s="98">
        <f t="shared" si="1"/>
        <v>0</v>
      </c>
      <c r="AQ8" s="98">
        <f>SUM(AD8:AK8)</f>
        <v>145940.83168499652</v>
      </c>
      <c r="AR8" s="98">
        <f>SUM(AL8:AP8)</f>
        <v>8900.4449617155005</v>
      </c>
      <c r="AS8" s="186"/>
      <c r="AT8" s="186"/>
      <c r="AU8" s="186"/>
      <c r="AV8" s="186"/>
      <c r="AW8" s="186"/>
      <c r="AX8" s="186"/>
      <c r="AY8" s="186"/>
      <c r="AZ8" s="186"/>
      <c r="BA8" s="186"/>
      <c r="BB8" s="186"/>
      <c r="BC8" s="186"/>
      <c r="BD8" s="186"/>
      <c r="BE8" s="186"/>
      <c r="BF8" s="186"/>
      <c r="BG8" s="186"/>
      <c r="BH8" s="186"/>
      <c r="BI8" s="186"/>
      <c r="BJ8" s="186"/>
      <c r="BK8" s="186"/>
      <c r="BL8" s="186"/>
      <c r="BM8" s="186"/>
      <c r="BN8" s="186"/>
      <c r="BO8" s="186"/>
      <c r="BP8" s="186"/>
      <c r="BQ8" s="186"/>
      <c r="BR8" s="186"/>
      <c r="BS8" s="186"/>
      <c r="BT8" s="186"/>
      <c r="BU8" s="186"/>
      <c r="BV8" s="186"/>
    </row>
    <row r="9" spans="1:74" ht="14.5">
      <c r="A9" s="186"/>
      <c r="B9" s="186"/>
      <c r="C9" s="186"/>
      <c r="D9" s="18" t="s">
        <v>152</v>
      </c>
      <c r="E9"/>
      <c r="F9" s="43" t="s">
        <v>151</v>
      </c>
      <c r="G9" s="186"/>
      <c r="H9" s="186"/>
      <c r="I9" s="186"/>
      <c r="J9" s="186"/>
      <c r="K9" s="186"/>
      <c r="L9" s="186"/>
      <c r="M9" s="186"/>
      <c r="N9" s="186"/>
      <c r="O9" s="186"/>
      <c r="P9" s="186"/>
      <c r="Q9" s="186"/>
      <c r="R9" s="186"/>
      <c r="S9" s="186"/>
      <c r="T9" s="186"/>
      <c r="U9" s="186"/>
      <c r="V9" s="186"/>
      <c r="W9" s="186"/>
      <c r="X9" s="186"/>
      <c r="Y9" s="186"/>
      <c r="Z9" s="186"/>
      <c r="AA9" s="186"/>
      <c r="AB9" s="186"/>
      <c r="AC9" s="186"/>
      <c r="AD9" s="98">
        <f>AD8+AD49</f>
        <v>691115.07961525058</v>
      </c>
      <c r="AE9" s="98">
        <f t="shared" ref="AE9:AK9" si="2">AE8+AE49</f>
        <v>601363.96539218398</v>
      </c>
      <c r="AF9" s="98">
        <f t="shared" si="2"/>
        <v>532890.47020957258</v>
      </c>
      <c r="AG9" s="98">
        <f t="shared" si="2"/>
        <v>367426.82233046833</v>
      </c>
      <c r="AH9" s="98">
        <f t="shared" si="2"/>
        <v>311844.51235983655</v>
      </c>
      <c r="AI9" s="98">
        <f t="shared" si="2"/>
        <v>297299.39854641951</v>
      </c>
      <c r="AJ9" s="98">
        <f t="shared" si="2"/>
        <v>282989.01999999996</v>
      </c>
      <c r="AK9" s="98">
        <f t="shared" si="2"/>
        <v>207673.43</v>
      </c>
      <c r="AL9" s="98">
        <f>AL8+AL49</f>
        <v>313625.15609759052</v>
      </c>
      <c r="AM9" s="98">
        <f t="shared" ref="AM9:AP9" si="3">AM8+AM49</f>
        <v>0</v>
      </c>
      <c r="AN9" s="98">
        <f t="shared" si="3"/>
        <v>0</v>
      </c>
      <c r="AO9" s="98">
        <f t="shared" si="3"/>
        <v>0</v>
      </c>
      <c r="AP9" s="98">
        <f t="shared" si="3"/>
        <v>0</v>
      </c>
      <c r="AQ9" s="98">
        <f>SUM(AD9:AK9)</f>
        <v>3292602.6984537318</v>
      </c>
      <c r="AR9" s="98">
        <f>SUM(AL9:AP9)</f>
        <v>313625.15609759052</v>
      </c>
      <c r="AS9" s="186"/>
      <c r="AT9" s="186"/>
      <c r="AU9" s="186"/>
      <c r="AV9" s="186"/>
      <c r="AW9" s="186"/>
      <c r="AX9" s="186"/>
      <c r="AY9" s="186"/>
      <c r="AZ9" s="186"/>
      <c r="BA9" s="186"/>
      <c r="BB9" s="186"/>
      <c r="BC9" s="186"/>
      <c r="BD9" s="186"/>
      <c r="BE9" s="186"/>
      <c r="BF9" s="186"/>
      <c r="BG9" s="186"/>
      <c r="BH9" s="186"/>
      <c r="BI9" s="186"/>
      <c r="BJ9" s="186"/>
      <c r="BK9" s="186"/>
      <c r="BL9" s="186"/>
      <c r="BM9" s="186"/>
      <c r="BN9" s="186"/>
      <c r="BO9" s="186"/>
      <c r="BP9" s="186"/>
      <c r="BQ9" s="186"/>
      <c r="BR9" s="186"/>
      <c r="BS9" s="186"/>
      <c r="BT9" s="186"/>
      <c r="BU9" s="186"/>
      <c r="BV9" s="186"/>
    </row>
    <row r="10" spans="1:74">
      <c r="A10" s="186"/>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c r="BM10" s="186"/>
      <c r="BN10" s="186"/>
      <c r="BO10" s="186"/>
      <c r="BP10" s="186"/>
      <c r="BQ10" s="186"/>
      <c r="BR10" s="186"/>
      <c r="BS10" s="186"/>
      <c r="BT10" s="186"/>
      <c r="BU10" s="186"/>
      <c r="BV10" s="186"/>
    </row>
    <row r="11" spans="1:74" ht="14.5">
      <c r="A11" s="186"/>
      <c r="B11" s="18" t="s">
        <v>153</v>
      </c>
      <c r="C11" s="18"/>
      <c r="D11" s="18"/>
      <c r="E11"/>
      <c r="F11" s="44"/>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 t="s">
        <v>154</v>
      </c>
      <c r="AV11" s="18"/>
      <c r="AW11" s="18"/>
      <c r="AX11"/>
      <c r="AY11" s="186"/>
      <c r="AZ11" s="44"/>
      <c r="BA11" s="186"/>
      <c r="BB11" s="186"/>
      <c r="BC11" s="186"/>
      <c r="BD11" s="186"/>
      <c r="BE11" s="186"/>
      <c r="BF11" s="186"/>
      <c r="BG11" s="186"/>
      <c r="BH11" s="186"/>
      <c r="BI11" s="186"/>
      <c r="BJ11" s="18" t="s">
        <v>155</v>
      </c>
      <c r="BK11" s="18"/>
      <c r="BL11" s="18"/>
      <c r="BM11"/>
      <c r="BN11" s="186"/>
      <c r="BO11" s="44"/>
      <c r="BP11" s="186"/>
      <c r="BQ11" s="186"/>
      <c r="BR11" s="186"/>
      <c r="BS11" s="186"/>
      <c r="BT11" s="186"/>
      <c r="BU11" s="186"/>
      <c r="BV11" s="186"/>
    </row>
    <row r="12" spans="1:74" ht="14.5">
      <c r="A12" s="186"/>
      <c r="B12" s="18"/>
      <c r="C12" s="18"/>
      <c r="D12" s="18"/>
      <c r="E12"/>
      <c r="F12" s="44"/>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
      <c r="AV12" s="18"/>
      <c r="AW12" s="18"/>
      <c r="AX12"/>
      <c r="AY12" s="186"/>
      <c r="AZ12" s="44"/>
      <c r="BA12" s="186"/>
      <c r="BB12" s="186"/>
      <c r="BC12" s="186"/>
      <c r="BD12" s="186"/>
      <c r="BE12" s="186"/>
      <c r="BF12" s="186"/>
      <c r="BG12" s="186"/>
      <c r="BH12" s="186"/>
      <c r="BI12" s="186"/>
      <c r="BJ12" s="18"/>
      <c r="BK12" s="18"/>
      <c r="BL12" s="18"/>
      <c r="BM12"/>
      <c r="BN12" s="17"/>
      <c r="BO12" s="44"/>
      <c r="BP12" s="186"/>
      <c r="BQ12" s="186"/>
      <c r="BR12" s="186"/>
      <c r="BS12" s="186"/>
      <c r="BT12" s="186"/>
      <c r="BU12" s="186"/>
      <c r="BV12" s="186"/>
    </row>
    <row r="13" spans="1:74" ht="14.5">
      <c r="A13" s="186"/>
      <c r="B13" s="186"/>
      <c r="C13" s="18" t="s">
        <v>156</v>
      </c>
      <c r="D13" s="18"/>
      <c r="E13"/>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186"/>
      <c r="AL13" s="186"/>
      <c r="AM13" s="186"/>
      <c r="AN13" s="186"/>
      <c r="AO13" s="186"/>
      <c r="AP13" s="186"/>
      <c r="AQ13" s="186"/>
      <c r="AR13" s="186"/>
      <c r="AS13" s="186"/>
      <c r="AT13" s="186"/>
      <c r="AU13" s="186"/>
      <c r="AV13" s="18" t="s">
        <v>157</v>
      </c>
      <c r="AW13" s="18"/>
      <c r="AX13"/>
      <c r="AY13" s="186"/>
      <c r="AZ13" s="186"/>
      <c r="BA13" s="186"/>
      <c r="BB13" s="186"/>
      <c r="BC13" s="186"/>
      <c r="BD13" s="186"/>
      <c r="BE13" s="186"/>
      <c r="BF13" s="186"/>
      <c r="BG13" s="186"/>
      <c r="BH13" s="186"/>
      <c r="BI13" s="186"/>
      <c r="BJ13" s="186"/>
      <c r="BK13" s="18" t="s">
        <v>156</v>
      </c>
      <c r="BL13" s="18"/>
      <c r="BM13"/>
      <c r="BN13" s="186"/>
      <c r="BO13" s="186"/>
      <c r="BP13" s="186"/>
      <c r="BQ13" s="186"/>
      <c r="BR13" s="186"/>
      <c r="BS13" s="186"/>
      <c r="BT13" s="186"/>
      <c r="BU13" s="186"/>
      <c r="BV13" s="186"/>
    </row>
    <row r="14" spans="1:74" ht="14.5">
      <c r="A14" s="186"/>
      <c r="B14" s="186"/>
      <c r="C14" s="18"/>
      <c r="D14" t="s">
        <v>158</v>
      </c>
      <c r="E14"/>
      <c r="F14" s="43" t="s">
        <v>151</v>
      </c>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204">
        <v>3288.2113292159602</v>
      </c>
      <c r="AE14" s="204">
        <v>2290.4359473180002</v>
      </c>
      <c r="AF14" s="204">
        <v>1848.14232051262</v>
      </c>
      <c r="AG14" s="204">
        <v>1372.4184196250801</v>
      </c>
      <c r="AH14" s="204">
        <v>1191.9033358648501</v>
      </c>
      <c r="AI14" s="204">
        <v>988.73371679959996</v>
      </c>
      <c r="AJ14" s="204">
        <v>890.71</v>
      </c>
      <c r="AK14" s="204">
        <v>807.65</v>
      </c>
      <c r="AL14" s="99">
        <f t="shared" ref="AL14:AP21" si="4">BD14*BQ14</f>
        <v>129.20071173147869</v>
      </c>
      <c r="AM14" s="99">
        <f t="shared" si="4"/>
        <v>0</v>
      </c>
      <c r="AN14" s="99">
        <f t="shared" si="4"/>
        <v>0</v>
      </c>
      <c r="AO14" s="99">
        <f t="shared" si="4"/>
        <v>0</v>
      </c>
      <c r="AP14" s="99">
        <f t="shared" si="4"/>
        <v>0</v>
      </c>
      <c r="AQ14" s="98">
        <f t="shared" ref="AQ14:AQ22" si="5">SUM(AD14:AK14)</f>
        <v>12678.205069336111</v>
      </c>
      <c r="AR14" s="98">
        <f t="shared" ref="AR14:AR22" si="6">SUM(AL14:AP14)</f>
        <v>129.20071173147869</v>
      </c>
      <c r="AS14" s="186"/>
      <c r="AT14" s="186"/>
      <c r="AU14" s="186"/>
      <c r="AV14" s="18"/>
      <c r="AW14" t="s">
        <v>158</v>
      </c>
      <c r="AX14"/>
      <c r="AY14" s="186"/>
      <c r="AZ14" s="43" t="s">
        <v>159</v>
      </c>
      <c r="BA14" s="186"/>
      <c r="BB14" s="186"/>
      <c r="BC14" s="186"/>
      <c r="BD14" s="228">
        <v>2.0707428859060404E-4</v>
      </c>
      <c r="BE14" s="204"/>
      <c r="BF14" s="204"/>
      <c r="BG14" s="204"/>
      <c r="BH14" s="204"/>
      <c r="BI14" s="186"/>
      <c r="BJ14" s="229"/>
      <c r="BK14" s="18"/>
      <c r="BL14" t="s">
        <v>158</v>
      </c>
      <c r="BM14"/>
      <c r="BN14" s="147" t="s">
        <v>336</v>
      </c>
      <c r="BO14" s="43"/>
      <c r="BP14" s="186"/>
      <c r="BQ14" s="228">
        <v>623934.10891737894</v>
      </c>
      <c r="BR14" s="204"/>
      <c r="BS14" s="204"/>
      <c r="BT14" s="204"/>
      <c r="BU14" s="204"/>
      <c r="BV14" s="98">
        <f>SUM(BQ14:BU14)</f>
        <v>623934.10891737894</v>
      </c>
    </row>
    <row r="15" spans="1:74" ht="14.5">
      <c r="A15" s="186"/>
      <c r="B15" s="186"/>
      <c r="C15" s="18"/>
      <c r="D15" t="s">
        <v>160</v>
      </c>
      <c r="E15"/>
      <c r="F15" s="43" t="s">
        <v>151</v>
      </c>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204"/>
      <c r="AE15" s="204"/>
      <c r="AF15" s="204"/>
      <c r="AG15" s="204"/>
      <c r="AH15" s="204"/>
      <c r="AI15" s="204"/>
      <c r="AJ15" s="204"/>
      <c r="AK15" s="204"/>
      <c r="AL15" s="99">
        <f t="shared" si="4"/>
        <v>720.91748709740807</v>
      </c>
      <c r="AM15" s="99">
        <f t="shared" si="4"/>
        <v>0</v>
      </c>
      <c r="AN15" s="99">
        <f t="shared" si="4"/>
        <v>0</v>
      </c>
      <c r="AO15" s="99">
        <f t="shared" si="4"/>
        <v>0</v>
      </c>
      <c r="AP15" s="99">
        <f t="shared" si="4"/>
        <v>0</v>
      </c>
      <c r="AQ15" s="98">
        <f t="shared" si="5"/>
        <v>0</v>
      </c>
      <c r="AR15" s="98">
        <f t="shared" si="6"/>
        <v>720.91748709740807</v>
      </c>
      <c r="AS15" s="186"/>
      <c r="AT15" s="186"/>
      <c r="AU15" s="186"/>
      <c r="AV15" s="18"/>
      <c r="AW15" t="s">
        <v>160</v>
      </c>
      <c r="AX15"/>
      <c r="AY15" s="186"/>
      <c r="AZ15" s="43" t="s">
        <v>159</v>
      </c>
      <c r="BA15" s="186"/>
      <c r="BB15" s="186"/>
      <c r="BC15" s="186"/>
      <c r="BD15" s="228">
        <v>2.0707428859060404E-4</v>
      </c>
      <c r="BE15" s="204"/>
      <c r="BF15" s="204"/>
      <c r="BG15" s="204"/>
      <c r="BH15" s="204"/>
      <c r="BI15" s="186"/>
      <c r="BJ15" s="229"/>
      <c r="BK15" s="18"/>
      <c r="BL15" t="s">
        <v>160</v>
      </c>
      <c r="BM15"/>
      <c r="BN15" s="147" t="s">
        <v>336</v>
      </c>
      <c r="BO15" s="43"/>
      <c r="BP15" s="186"/>
      <c r="BQ15" s="228">
        <v>3481443.7466096869</v>
      </c>
      <c r="BR15" s="204"/>
      <c r="BS15" s="204"/>
      <c r="BT15" s="204"/>
      <c r="BU15" s="204"/>
      <c r="BV15" s="98">
        <f t="shared" ref="BV15:BV21" si="7">SUM(BQ15:BU15)</f>
        <v>3481443.7466096869</v>
      </c>
    </row>
    <row r="16" spans="1:74" ht="14.5">
      <c r="A16" s="186"/>
      <c r="B16" s="186"/>
      <c r="C16" s="186"/>
      <c r="D16" t="s">
        <v>161</v>
      </c>
      <c r="E16"/>
      <c r="F16" s="43" t="s">
        <v>151</v>
      </c>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204"/>
      <c r="AE16" s="204"/>
      <c r="AF16" s="204"/>
      <c r="AG16" s="204"/>
      <c r="AH16" s="204"/>
      <c r="AI16" s="204"/>
      <c r="AJ16" s="204"/>
      <c r="AK16" s="204"/>
      <c r="AL16" s="99">
        <f t="shared" si="4"/>
        <v>0</v>
      </c>
      <c r="AM16" s="99">
        <f t="shared" si="4"/>
        <v>0</v>
      </c>
      <c r="AN16" s="99">
        <f t="shared" si="4"/>
        <v>0</v>
      </c>
      <c r="AO16" s="99">
        <f t="shared" si="4"/>
        <v>0</v>
      </c>
      <c r="AP16" s="99">
        <f t="shared" si="4"/>
        <v>0</v>
      </c>
      <c r="AQ16" s="98">
        <f t="shared" si="5"/>
        <v>0</v>
      </c>
      <c r="AR16" s="98">
        <f t="shared" si="6"/>
        <v>0</v>
      </c>
      <c r="AS16" s="186"/>
      <c r="AT16" s="186"/>
      <c r="AU16" s="186"/>
      <c r="AV16" s="186"/>
      <c r="AW16" t="s">
        <v>161</v>
      </c>
      <c r="AX16"/>
      <c r="AY16" s="186"/>
      <c r="AZ16" s="43" t="s">
        <v>159</v>
      </c>
      <c r="BA16" s="186"/>
      <c r="BB16" s="186"/>
      <c r="BC16" s="186"/>
      <c r="BD16" s="228"/>
      <c r="BE16" s="204"/>
      <c r="BF16" s="204"/>
      <c r="BG16" s="204"/>
      <c r="BH16" s="204"/>
      <c r="BI16" s="186"/>
      <c r="BJ16" s="229"/>
      <c r="BK16" s="186"/>
      <c r="BL16" t="s">
        <v>161</v>
      </c>
      <c r="BM16"/>
      <c r="BN16" s="147" t="s">
        <v>336</v>
      </c>
      <c r="BO16" s="43"/>
      <c r="BP16" s="186"/>
      <c r="BQ16" s="228"/>
      <c r="BR16" s="204"/>
      <c r="BS16" s="204"/>
      <c r="BT16" s="204"/>
      <c r="BU16" s="204"/>
      <c r="BV16" s="98">
        <f t="shared" si="7"/>
        <v>0</v>
      </c>
    </row>
    <row r="17" spans="1:74" ht="14.5">
      <c r="A17" s="186"/>
      <c r="B17" s="186"/>
      <c r="C17" s="186"/>
      <c r="D17" t="s">
        <v>162</v>
      </c>
      <c r="E17"/>
      <c r="F17" s="43" t="s">
        <v>151</v>
      </c>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204">
        <v>6551.5413705991596</v>
      </c>
      <c r="AE17" s="204">
        <v>6304.3649381924997</v>
      </c>
      <c r="AF17" s="204">
        <v>5414.3095474824504</v>
      </c>
      <c r="AG17" s="204">
        <v>4401.3537295767701</v>
      </c>
      <c r="AH17" s="204">
        <v>3653.5239057088202</v>
      </c>
      <c r="AI17" s="204">
        <v>3006.0973028407998</v>
      </c>
      <c r="AJ17" s="204">
        <v>2736.91</v>
      </c>
      <c r="AK17" s="204">
        <v>2576.52</v>
      </c>
      <c r="AL17" s="99">
        <f t="shared" si="4"/>
        <v>0</v>
      </c>
      <c r="AM17" s="99">
        <f t="shared" si="4"/>
        <v>0</v>
      </c>
      <c r="AN17" s="99">
        <f t="shared" si="4"/>
        <v>0</v>
      </c>
      <c r="AO17" s="99">
        <f t="shared" si="4"/>
        <v>0</v>
      </c>
      <c r="AP17" s="99">
        <f t="shared" si="4"/>
        <v>0</v>
      </c>
      <c r="AQ17" s="98">
        <f t="shared" si="5"/>
        <v>34644.6207944005</v>
      </c>
      <c r="AR17" s="98">
        <f t="shared" si="6"/>
        <v>0</v>
      </c>
      <c r="AS17" s="186"/>
      <c r="AT17" s="186"/>
      <c r="AU17" s="186"/>
      <c r="AV17" s="186"/>
      <c r="AW17" t="s">
        <v>162</v>
      </c>
      <c r="AX17"/>
      <c r="AY17" s="186"/>
      <c r="AZ17" s="43" t="s">
        <v>159</v>
      </c>
      <c r="BA17" s="186"/>
      <c r="BB17" s="186"/>
      <c r="BC17" s="186"/>
      <c r="BD17" s="228">
        <v>2.0707428859060404E-4</v>
      </c>
      <c r="BE17" s="204"/>
      <c r="BF17" s="204"/>
      <c r="BG17" s="204"/>
      <c r="BH17" s="204"/>
      <c r="BI17" s="186"/>
      <c r="BJ17" s="229"/>
      <c r="BK17" s="186"/>
      <c r="BL17" t="s">
        <v>162</v>
      </c>
      <c r="BM17"/>
      <c r="BN17" s="147" t="s">
        <v>336</v>
      </c>
      <c r="BO17" s="43"/>
      <c r="BP17" s="186"/>
      <c r="BQ17" s="228"/>
      <c r="BR17" s="204"/>
      <c r="BS17" s="204"/>
      <c r="BT17" s="204"/>
      <c r="BU17" s="204"/>
      <c r="BV17" s="98">
        <f t="shared" si="7"/>
        <v>0</v>
      </c>
    </row>
    <row r="18" spans="1:74" ht="14.5">
      <c r="A18" s="186"/>
      <c r="B18" s="186"/>
      <c r="C18" s="186"/>
      <c r="D18" t="s">
        <v>163</v>
      </c>
      <c r="E18"/>
      <c r="F18" s="43" t="s">
        <v>151</v>
      </c>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204"/>
      <c r="AE18" s="204"/>
      <c r="AF18" s="204"/>
      <c r="AG18" s="204"/>
      <c r="AH18" s="204"/>
      <c r="AI18" s="204"/>
      <c r="AJ18" s="204"/>
      <c r="AK18" s="204"/>
      <c r="AL18" s="99">
        <f t="shared" si="4"/>
        <v>2737.5483464271888</v>
      </c>
      <c r="AM18" s="99">
        <f t="shared" si="4"/>
        <v>0</v>
      </c>
      <c r="AN18" s="99">
        <f t="shared" si="4"/>
        <v>0</v>
      </c>
      <c r="AO18" s="99">
        <f t="shared" si="4"/>
        <v>0</v>
      </c>
      <c r="AP18" s="99">
        <f t="shared" si="4"/>
        <v>0</v>
      </c>
      <c r="AQ18" s="98">
        <f t="shared" si="5"/>
        <v>0</v>
      </c>
      <c r="AR18" s="98">
        <f t="shared" si="6"/>
        <v>2737.5483464271888</v>
      </c>
      <c r="AS18" s="186"/>
      <c r="AT18" s="186"/>
      <c r="AU18" s="186"/>
      <c r="AV18" s="186"/>
      <c r="AW18" t="s">
        <v>163</v>
      </c>
      <c r="AX18"/>
      <c r="AY18" s="186"/>
      <c r="AZ18" s="43" t="s">
        <v>159</v>
      </c>
      <c r="BA18" s="186"/>
      <c r="BB18" s="186"/>
      <c r="BC18" s="186"/>
      <c r="BD18" s="228">
        <v>2.0707428859060404E-4</v>
      </c>
      <c r="BE18" s="204"/>
      <c r="BF18" s="204"/>
      <c r="BG18" s="204"/>
      <c r="BH18" s="204"/>
      <c r="BI18" s="186"/>
      <c r="BJ18" s="229"/>
      <c r="BK18" s="186"/>
      <c r="BL18" t="s">
        <v>163</v>
      </c>
      <c r="BM18"/>
      <c r="BN18" s="147" t="s">
        <v>336</v>
      </c>
      <c r="BO18" s="43"/>
      <c r="BP18" s="186"/>
      <c r="BQ18" s="228">
        <v>13220126.772182012</v>
      </c>
      <c r="BR18" s="204"/>
      <c r="BS18" s="204"/>
      <c r="BT18" s="204"/>
      <c r="BU18" s="204"/>
      <c r="BV18" s="98">
        <f t="shared" si="7"/>
        <v>13220126.772182012</v>
      </c>
    </row>
    <row r="19" spans="1:74" ht="14.5">
      <c r="A19" s="186"/>
      <c r="B19" s="186"/>
      <c r="C19" s="186"/>
      <c r="D19" t="s">
        <v>164</v>
      </c>
      <c r="E19"/>
      <c r="F19" s="43" t="s">
        <v>151</v>
      </c>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204"/>
      <c r="AE19" s="204"/>
      <c r="AF19" s="204"/>
      <c r="AG19" s="204"/>
      <c r="AH19" s="204"/>
      <c r="AI19" s="204"/>
      <c r="AJ19" s="204"/>
      <c r="AK19" s="204"/>
      <c r="AL19" s="99">
        <f t="shared" si="4"/>
        <v>42.139438063187342</v>
      </c>
      <c r="AM19" s="99">
        <f t="shared" si="4"/>
        <v>0</v>
      </c>
      <c r="AN19" s="99">
        <f t="shared" si="4"/>
        <v>0</v>
      </c>
      <c r="AO19" s="99">
        <f t="shared" si="4"/>
        <v>0</v>
      </c>
      <c r="AP19" s="99">
        <f t="shared" si="4"/>
        <v>0</v>
      </c>
      <c r="AQ19" s="98">
        <f t="shared" si="5"/>
        <v>0</v>
      </c>
      <c r="AR19" s="98">
        <f t="shared" si="6"/>
        <v>42.139438063187342</v>
      </c>
      <c r="AS19" s="186"/>
      <c r="AT19" s="186"/>
      <c r="AU19" s="186"/>
      <c r="AV19" s="186"/>
      <c r="AW19" t="s">
        <v>164</v>
      </c>
      <c r="AX19"/>
      <c r="AY19" s="186"/>
      <c r="AZ19" s="43" t="s">
        <v>159</v>
      </c>
      <c r="BA19" s="186"/>
      <c r="BB19" s="186"/>
      <c r="BC19" s="186"/>
      <c r="BD19" s="228">
        <v>2.0707428859060404E-4</v>
      </c>
      <c r="BE19" s="204"/>
      <c r="BF19" s="204"/>
      <c r="BG19" s="204"/>
      <c r="BH19" s="204"/>
      <c r="BI19" s="186"/>
      <c r="BJ19" s="229"/>
      <c r="BK19" s="186"/>
      <c r="BL19" t="s">
        <v>164</v>
      </c>
      <c r="BM19"/>
      <c r="BN19" s="147" t="s">
        <v>336</v>
      </c>
      <c r="BO19" s="43"/>
      <c r="BP19" s="186"/>
      <c r="BQ19" s="228">
        <v>203499.13236451612</v>
      </c>
      <c r="BR19" s="204"/>
      <c r="BS19" s="204"/>
      <c r="BT19" s="204"/>
      <c r="BU19" s="204"/>
      <c r="BV19" s="98">
        <f t="shared" si="7"/>
        <v>203499.13236451612</v>
      </c>
    </row>
    <row r="20" spans="1:74" ht="14.5">
      <c r="A20" s="186"/>
      <c r="B20" s="186"/>
      <c r="C20" s="186"/>
      <c r="D20" t="s">
        <v>165</v>
      </c>
      <c r="E20"/>
      <c r="F20" s="43" t="s">
        <v>151</v>
      </c>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204"/>
      <c r="AE20" s="204"/>
      <c r="AF20" s="204"/>
      <c r="AG20" s="204"/>
      <c r="AH20" s="204"/>
      <c r="AI20" s="204"/>
      <c r="AJ20" s="204"/>
      <c r="AK20" s="204"/>
      <c r="AL20" s="99">
        <f t="shared" si="4"/>
        <v>0</v>
      </c>
      <c r="AM20" s="99">
        <f t="shared" si="4"/>
        <v>0</v>
      </c>
      <c r="AN20" s="99">
        <f t="shared" si="4"/>
        <v>0</v>
      </c>
      <c r="AO20" s="99">
        <f t="shared" si="4"/>
        <v>0</v>
      </c>
      <c r="AP20" s="99">
        <f t="shared" si="4"/>
        <v>0</v>
      </c>
      <c r="AQ20" s="98">
        <f t="shared" si="5"/>
        <v>0</v>
      </c>
      <c r="AR20" s="98">
        <f t="shared" si="6"/>
        <v>0</v>
      </c>
      <c r="AS20" s="186"/>
      <c r="AT20" s="186"/>
      <c r="AU20" s="186"/>
      <c r="AV20" s="186"/>
      <c r="AW20" t="s">
        <v>165</v>
      </c>
      <c r="AX20"/>
      <c r="AY20" s="186"/>
      <c r="AZ20" s="43" t="s">
        <v>159</v>
      </c>
      <c r="BA20" s="186"/>
      <c r="BB20" s="186"/>
      <c r="BC20" s="186"/>
      <c r="BD20" s="204"/>
      <c r="BE20" s="204"/>
      <c r="BF20" s="204"/>
      <c r="BG20" s="204"/>
      <c r="BH20" s="204"/>
      <c r="BI20" s="186"/>
      <c r="BJ20" s="229"/>
      <c r="BK20" s="186"/>
      <c r="BL20" t="s">
        <v>165</v>
      </c>
      <c r="BM20"/>
      <c r="BN20" s="147"/>
      <c r="BO20" s="43"/>
      <c r="BP20" s="186"/>
      <c r="BQ20" s="204"/>
      <c r="BR20" s="204"/>
      <c r="BS20" s="204"/>
      <c r="BT20" s="204"/>
      <c r="BU20" s="204"/>
      <c r="BV20" s="98">
        <f t="shared" si="7"/>
        <v>0</v>
      </c>
    </row>
    <row r="21" spans="1:74" ht="14.5">
      <c r="A21" s="186"/>
      <c r="B21" s="186"/>
      <c r="C21" s="186"/>
      <c r="D21"/>
      <c r="E21"/>
      <c r="F21" s="43"/>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204"/>
      <c r="AE21" s="204"/>
      <c r="AF21" s="204"/>
      <c r="AG21" s="204"/>
      <c r="AH21" s="204"/>
      <c r="AI21" s="204"/>
      <c r="AJ21" s="204"/>
      <c r="AK21" s="204"/>
      <c r="AL21" s="99">
        <f t="shared" si="4"/>
        <v>0</v>
      </c>
      <c r="AM21" s="99">
        <f t="shared" si="4"/>
        <v>0</v>
      </c>
      <c r="AN21" s="99">
        <f t="shared" si="4"/>
        <v>0</v>
      </c>
      <c r="AO21" s="99">
        <f t="shared" si="4"/>
        <v>0</v>
      </c>
      <c r="AP21" s="99">
        <f t="shared" si="4"/>
        <v>0</v>
      </c>
      <c r="AQ21" s="98">
        <f t="shared" si="5"/>
        <v>0</v>
      </c>
      <c r="AR21" s="98">
        <f t="shared" si="6"/>
        <v>0</v>
      </c>
      <c r="AS21" s="186"/>
      <c r="AT21" s="186"/>
      <c r="AU21" s="186"/>
      <c r="AV21" s="186"/>
      <c r="AW21"/>
      <c r="AX21"/>
      <c r="AY21" s="186"/>
      <c r="AZ21" s="43"/>
      <c r="BA21" s="186"/>
      <c r="BB21" s="186"/>
      <c r="BC21" s="186"/>
      <c r="BD21" s="204"/>
      <c r="BE21" s="204"/>
      <c r="BF21" s="204"/>
      <c r="BG21" s="204"/>
      <c r="BH21" s="204"/>
      <c r="BI21" s="186"/>
      <c r="BJ21" s="229"/>
      <c r="BK21" s="186"/>
      <c r="BL21"/>
      <c r="BM21"/>
      <c r="BN21" s="147"/>
      <c r="BO21" s="43"/>
      <c r="BP21" s="186"/>
      <c r="BQ21" s="204"/>
      <c r="BR21" s="204"/>
      <c r="BS21" s="204"/>
      <c r="BT21" s="204"/>
      <c r="BU21" s="204"/>
      <c r="BV21" s="98">
        <f t="shared" si="7"/>
        <v>0</v>
      </c>
    </row>
    <row r="22" spans="1:74" ht="14.5">
      <c r="A22" s="186"/>
      <c r="B22" s="186"/>
      <c r="C22" s="186"/>
      <c r="D22" s="8" t="s">
        <v>79</v>
      </c>
      <c r="E22"/>
      <c r="F22" s="43"/>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98">
        <f>SUM(AD14:AD21)</f>
        <v>9839.7526998151188</v>
      </c>
      <c r="AE22" s="98">
        <f t="shared" ref="AE22:AP22" si="8">SUM(AE14:AE21)</f>
        <v>8594.8008855104999</v>
      </c>
      <c r="AF22" s="98">
        <f t="shared" si="8"/>
        <v>7262.4518679950706</v>
      </c>
      <c r="AG22" s="98">
        <f t="shared" si="8"/>
        <v>5773.77214920185</v>
      </c>
      <c r="AH22" s="98">
        <f t="shared" si="8"/>
        <v>4845.4272415736705</v>
      </c>
      <c r="AI22" s="98">
        <f t="shared" si="8"/>
        <v>3994.8310196404</v>
      </c>
      <c r="AJ22" s="98">
        <f t="shared" si="8"/>
        <v>3627.62</v>
      </c>
      <c r="AK22" s="98">
        <f t="shared" si="8"/>
        <v>3384.17</v>
      </c>
      <c r="AL22" s="98">
        <f t="shared" si="8"/>
        <v>3629.8059833192629</v>
      </c>
      <c r="AM22" s="98">
        <f t="shared" si="8"/>
        <v>0</v>
      </c>
      <c r="AN22" s="98">
        <f t="shared" si="8"/>
        <v>0</v>
      </c>
      <c r="AO22" s="98">
        <f t="shared" si="8"/>
        <v>0</v>
      </c>
      <c r="AP22" s="98">
        <f t="shared" si="8"/>
        <v>0</v>
      </c>
      <c r="AQ22" s="98">
        <f t="shared" si="5"/>
        <v>47322.825863736609</v>
      </c>
      <c r="AR22" s="98">
        <f t="shared" si="6"/>
        <v>3629.8059833192629</v>
      </c>
      <c r="AS22" s="186"/>
      <c r="AT22" s="186"/>
      <c r="AU22" s="186"/>
      <c r="AV22" s="186"/>
      <c r="AW22" s="8" t="s">
        <v>79</v>
      </c>
      <c r="AX22"/>
      <c r="AY22" s="186"/>
      <c r="AZ22" s="43"/>
      <c r="BA22" s="186"/>
      <c r="BB22" s="186"/>
      <c r="BC22" s="186"/>
      <c r="BD22" s="212"/>
      <c r="BE22" s="213"/>
      <c r="BF22" s="213"/>
      <c r="BG22" s="213"/>
      <c r="BH22" s="214"/>
      <c r="BI22" s="186"/>
      <c r="BJ22" s="229"/>
      <c r="BK22" s="186"/>
      <c r="BL22" s="8" t="s">
        <v>79</v>
      </c>
      <c r="BM22"/>
      <c r="BN22" s="186"/>
      <c r="BO22" s="43"/>
      <c r="BP22" s="186"/>
      <c r="BQ22" s="205"/>
      <c r="BR22" s="213"/>
      <c r="BS22" s="213"/>
      <c r="BT22" s="213"/>
      <c r="BU22" s="213"/>
      <c r="BV22" s="206"/>
    </row>
    <row r="23" spans="1:74" ht="14.5">
      <c r="A23" s="186"/>
      <c r="B23" s="186"/>
      <c r="C23" s="186"/>
      <c r="D23" s="8"/>
      <c r="E23"/>
      <c r="F23" s="43"/>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8"/>
      <c r="AX23"/>
      <c r="AY23" s="186"/>
      <c r="AZ23" s="43"/>
      <c r="BA23" s="186"/>
      <c r="BB23" s="186"/>
      <c r="BC23" s="186"/>
      <c r="BD23" s="186"/>
      <c r="BE23" s="186"/>
      <c r="BF23" s="186"/>
      <c r="BG23" s="186"/>
      <c r="BH23" s="186"/>
      <c r="BI23" s="186"/>
      <c r="BJ23" s="229"/>
      <c r="BK23" s="186"/>
      <c r="BL23" s="8"/>
      <c r="BM23"/>
      <c r="BN23" s="186"/>
      <c r="BO23" s="43"/>
      <c r="BP23" s="186"/>
      <c r="BQ23" s="186"/>
      <c r="BR23" s="186"/>
      <c r="BS23" s="186"/>
      <c r="BT23" s="186"/>
      <c r="BU23" s="186"/>
      <c r="BV23" s="186"/>
    </row>
    <row r="24" spans="1:74" ht="14.5">
      <c r="A24" s="186"/>
      <c r="B24" s="186"/>
      <c r="C24" s="18" t="s">
        <v>166</v>
      </c>
      <c r="D24" s="186"/>
      <c r="E24"/>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 t="s">
        <v>166</v>
      </c>
      <c r="AW24" s="186"/>
      <c r="AX24"/>
      <c r="AY24" s="186"/>
      <c r="AZ24" s="186"/>
      <c r="BA24" s="186"/>
      <c r="BB24" s="186"/>
      <c r="BC24" s="186"/>
      <c r="BD24" s="186"/>
      <c r="BE24" s="186"/>
      <c r="BF24" s="186"/>
      <c r="BG24" s="186"/>
      <c r="BH24" s="186"/>
      <c r="BI24" s="186"/>
      <c r="BJ24" s="230"/>
      <c r="BK24" s="18" t="s">
        <v>166</v>
      </c>
      <c r="BL24" s="186"/>
      <c r="BM24"/>
      <c r="BN24" s="186"/>
      <c r="BO24" s="186"/>
      <c r="BP24" s="186"/>
      <c r="BQ24" s="186"/>
      <c r="BR24" s="186"/>
      <c r="BS24" s="186"/>
      <c r="BT24" s="186"/>
      <c r="BU24" s="186"/>
      <c r="BV24" s="186"/>
    </row>
    <row r="25" spans="1:74" ht="14.5">
      <c r="A25" s="186"/>
      <c r="B25" s="186"/>
      <c r="C25" s="186"/>
      <c r="D25" s="1" t="s">
        <v>167</v>
      </c>
      <c r="E25"/>
      <c r="F25" s="43" t="s">
        <v>151</v>
      </c>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204">
        <v>7418.8745289039998</v>
      </c>
      <c r="AE25" s="204">
        <v>7151.0767740845504</v>
      </c>
      <c r="AF25" s="204">
        <v>6976.2396977871003</v>
      </c>
      <c r="AG25" s="204">
        <v>7870.0450886090903</v>
      </c>
      <c r="AH25" s="204">
        <v>7393.4631022636004</v>
      </c>
      <c r="AI25" s="204">
        <v>5697.1969793007001</v>
      </c>
      <c r="AJ25" s="204">
        <v>6056.25</v>
      </c>
      <c r="AK25" s="204">
        <v>6189.62</v>
      </c>
      <c r="AL25" s="99">
        <f t="shared" ref="AL25:AP31" si="9">BD25*BQ25</f>
        <v>4448.0763515026656</v>
      </c>
      <c r="AM25" s="99">
        <f t="shared" si="9"/>
        <v>0</v>
      </c>
      <c r="AN25" s="99">
        <f t="shared" si="9"/>
        <v>0</v>
      </c>
      <c r="AO25" s="99">
        <f t="shared" si="9"/>
        <v>0</v>
      </c>
      <c r="AP25" s="99">
        <f t="shared" si="9"/>
        <v>0</v>
      </c>
      <c r="AQ25" s="98">
        <f t="shared" ref="AQ25:AQ32" si="10">SUM(AD25:AK25)</f>
        <v>54752.766170949042</v>
      </c>
      <c r="AR25" s="98">
        <f t="shared" ref="AR25:AR32" si="11">SUM(AL25:AP25)</f>
        <v>4448.0763515026656</v>
      </c>
      <c r="AS25" s="186"/>
      <c r="AT25" s="186"/>
      <c r="AU25" s="186"/>
      <c r="AV25" s="186"/>
      <c r="AW25" s="1" t="s">
        <v>167</v>
      </c>
      <c r="AX25"/>
      <c r="AY25" s="186"/>
      <c r="AZ25" s="43" t="s">
        <v>159</v>
      </c>
      <c r="BA25" s="186"/>
      <c r="BB25" s="186"/>
      <c r="BC25" s="186"/>
      <c r="BD25" s="228">
        <v>2.5120638845637601E-3</v>
      </c>
      <c r="BE25" s="204"/>
      <c r="BF25" s="204"/>
      <c r="BG25" s="204"/>
      <c r="BH25" s="204"/>
      <c r="BI25" s="186"/>
      <c r="BJ25" s="229"/>
      <c r="BK25" s="186"/>
      <c r="BL25" s="1" t="s">
        <v>167</v>
      </c>
      <c r="BM25"/>
      <c r="BN25" s="147" t="s">
        <v>337</v>
      </c>
      <c r="BO25" s="43"/>
      <c r="BP25" s="186"/>
      <c r="BQ25" s="204">
        <v>1770686</v>
      </c>
      <c r="BR25" s="204"/>
      <c r="BS25" s="204"/>
      <c r="BT25" s="204"/>
      <c r="BU25" s="204"/>
      <c r="BV25" s="98">
        <f t="shared" ref="BV25:BV29" si="12">SUM(BQ25:BU25)</f>
        <v>1770686</v>
      </c>
    </row>
    <row r="26" spans="1:74" ht="14.5">
      <c r="A26" s="186"/>
      <c r="B26" s="186"/>
      <c r="C26" s="186"/>
      <c r="D26" s="1" t="s">
        <v>168</v>
      </c>
      <c r="E26"/>
      <c r="F26" s="43" t="s">
        <v>151</v>
      </c>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204">
        <v>1192.31996689581</v>
      </c>
      <c r="AE26" s="204">
        <v>1230.7199982273601</v>
      </c>
      <c r="AF26" s="204">
        <v>1254.01</v>
      </c>
      <c r="AG26" s="204">
        <v>1318.5076290498</v>
      </c>
      <c r="AH26" s="204">
        <v>1342.962340478</v>
      </c>
      <c r="AI26" s="204">
        <v>925.21554791000005</v>
      </c>
      <c r="AJ26" s="204">
        <v>787.48</v>
      </c>
      <c r="AK26" s="204">
        <v>732.76</v>
      </c>
      <c r="AL26" s="99">
        <f t="shared" si="9"/>
        <v>0</v>
      </c>
      <c r="AM26" s="99">
        <f t="shared" si="9"/>
        <v>0</v>
      </c>
      <c r="AN26" s="99">
        <f t="shared" si="9"/>
        <v>0</v>
      </c>
      <c r="AO26" s="99">
        <f t="shared" si="9"/>
        <v>0</v>
      </c>
      <c r="AP26" s="99">
        <f t="shared" si="9"/>
        <v>0</v>
      </c>
      <c r="AQ26" s="98">
        <f t="shared" si="10"/>
        <v>8783.9754825609707</v>
      </c>
      <c r="AR26" s="98">
        <f t="shared" si="11"/>
        <v>0</v>
      </c>
      <c r="AS26" s="186"/>
      <c r="AT26" s="186"/>
      <c r="AU26" s="186"/>
      <c r="AV26" s="186"/>
      <c r="AW26" s="1" t="s">
        <v>168</v>
      </c>
      <c r="AX26"/>
      <c r="AY26" s="186"/>
      <c r="AZ26" s="43" t="s">
        <v>159</v>
      </c>
      <c r="BA26" s="186"/>
      <c r="BB26" s="186"/>
      <c r="BC26" s="186"/>
      <c r="BD26" s="228">
        <v>2.0974731275167787E-3</v>
      </c>
      <c r="BE26" s="204"/>
      <c r="BF26" s="204"/>
      <c r="BG26" s="204"/>
      <c r="BH26" s="204"/>
      <c r="BI26" s="186"/>
      <c r="BJ26" s="229"/>
      <c r="BK26" s="186"/>
      <c r="BL26" s="1" t="s">
        <v>168</v>
      </c>
      <c r="BM26"/>
      <c r="BN26" s="147"/>
      <c r="BO26" s="43"/>
      <c r="BP26" s="186"/>
      <c r="BQ26" s="204"/>
      <c r="BR26" s="204"/>
      <c r="BS26" s="204"/>
      <c r="BT26" s="204"/>
      <c r="BU26" s="204"/>
      <c r="BV26" s="98">
        <f t="shared" si="12"/>
        <v>0</v>
      </c>
    </row>
    <row r="27" spans="1:74" ht="14.5">
      <c r="A27" s="186"/>
      <c r="B27" s="186"/>
      <c r="C27" s="186"/>
      <c r="D27" s="1" t="s">
        <v>169</v>
      </c>
      <c r="E27"/>
      <c r="F27" s="43" t="s">
        <v>151</v>
      </c>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204"/>
      <c r="AE27" s="204"/>
      <c r="AF27" s="204"/>
      <c r="AG27" s="204"/>
      <c r="AH27" s="204"/>
      <c r="AI27" s="204"/>
      <c r="AJ27" s="204"/>
      <c r="AK27" s="204"/>
      <c r="AL27" s="99">
        <f t="shared" si="9"/>
        <v>0</v>
      </c>
      <c r="AM27" s="99">
        <f t="shared" si="9"/>
        <v>0</v>
      </c>
      <c r="AN27" s="99">
        <f t="shared" si="9"/>
        <v>0</v>
      </c>
      <c r="AO27" s="99">
        <f t="shared" si="9"/>
        <v>0</v>
      </c>
      <c r="AP27" s="99">
        <f t="shared" si="9"/>
        <v>0</v>
      </c>
      <c r="AQ27" s="98">
        <f t="shared" si="10"/>
        <v>0</v>
      </c>
      <c r="AR27" s="98">
        <f t="shared" si="11"/>
        <v>0</v>
      </c>
      <c r="AS27" s="186"/>
      <c r="AT27" s="186"/>
      <c r="AU27" s="186"/>
      <c r="AV27" s="186"/>
      <c r="AW27" s="1" t="s">
        <v>169</v>
      </c>
      <c r="AX27"/>
      <c r="AY27" s="186"/>
      <c r="AZ27" s="43" t="s">
        <v>159</v>
      </c>
      <c r="BA27" s="186"/>
      <c r="BB27" s="186"/>
      <c r="BC27" s="186"/>
      <c r="BD27" s="228"/>
      <c r="BE27" s="204"/>
      <c r="BF27" s="204"/>
      <c r="BG27" s="204"/>
      <c r="BH27" s="204"/>
      <c r="BI27" s="186"/>
      <c r="BJ27" s="231"/>
      <c r="BK27" s="186"/>
      <c r="BL27" s="1" t="s">
        <v>169</v>
      </c>
      <c r="BM27"/>
      <c r="BN27" s="147"/>
      <c r="BO27" s="43"/>
      <c r="BP27" s="186"/>
      <c r="BQ27" s="204"/>
      <c r="BR27" s="204"/>
      <c r="BS27" s="204"/>
      <c r="BT27" s="204"/>
      <c r="BU27" s="204"/>
      <c r="BV27" s="98">
        <f t="shared" si="12"/>
        <v>0</v>
      </c>
    </row>
    <row r="28" spans="1:74" ht="14.5">
      <c r="A28" s="186"/>
      <c r="B28" s="186"/>
      <c r="C28" s="186"/>
      <c r="D28" s="1" t="s">
        <v>170</v>
      </c>
      <c r="E28"/>
      <c r="F28" s="43" t="s">
        <v>151</v>
      </c>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204">
        <v>29.133337002080001</v>
      </c>
      <c r="AE28" s="204">
        <v>19.199997702059498</v>
      </c>
      <c r="AF28" s="204">
        <v>20.9300009192239</v>
      </c>
      <c r="AG28" s="204">
        <v>22.339999718304</v>
      </c>
      <c r="AH28" s="204">
        <v>21.6430567188</v>
      </c>
      <c r="AI28" s="204">
        <v>0.29300075033</v>
      </c>
      <c r="AJ28" s="204">
        <v>1.56</v>
      </c>
      <c r="AK28" s="204">
        <v>4.95</v>
      </c>
      <c r="AL28" s="99">
        <f t="shared" si="9"/>
        <v>0</v>
      </c>
      <c r="AM28" s="232">
        <f t="shared" si="9"/>
        <v>0</v>
      </c>
      <c r="AN28" s="232">
        <f t="shared" si="9"/>
        <v>0</v>
      </c>
      <c r="AO28" s="232">
        <f t="shared" si="9"/>
        <v>0</v>
      </c>
      <c r="AP28" s="232">
        <f t="shared" si="9"/>
        <v>0</v>
      </c>
      <c r="AQ28" s="233">
        <f t="shared" si="10"/>
        <v>120.0493928107974</v>
      </c>
      <c r="AR28" s="233">
        <f t="shared" si="11"/>
        <v>0</v>
      </c>
      <c r="AS28" s="229"/>
      <c r="AT28" s="229"/>
      <c r="AU28" s="229"/>
      <c r="AV28" s="229"/>
      <c r="AW28" s="1" t="s">
        <v>170</v>
      </c>
      <c r="AX28" s="234"/>
      <c r="AY28" s="1"/>
      <c r="AZ28" s="43" t="s">
        <v>159</v>
      </c>
      <c r="BA28" s="1"/>
      <c r="BB28" s="1"/>
      <c r="BC28" s="229"/>
      <c r="BD28" s="235"/>
      <c r="BE28" s="236"/>
      <c r="BF28" s="236"/>
      <c r="BG28" s="236"/>
      <c r="BH28" s="236"/>
      <c r="BI28" s="229"/>
      <c r="BJ28" s="231"/>
      <c r="BK28" s="229"/>
      <c r="BL28" s="1" t="s">
        <v>170</v>
      </c>
      <c r="BM28" s="237"/>
      <c r="BN28" s="238"/>
      <c r="BO28" s="239"/>
      <c r="BP28" s="229"/>
      <c r="BQ28" s="236"/>
      <c r="BR28" s="236"/>
      <c r="BS28" s="236"/>
      <c r="BT28" s="236"/>
      <c r="BU28" s="236"/>
      <c r="BV28" s="233">
        <f t="shared" si="12"/>
        <v>0</v>
      </c>
    </row>
    <row r="29" spans="1:74" ht="14.5">
      <c r="A29" s="186"/>
      <c r="B29" s="186"/>
      <c r="C29" s="186"/>
      <c r="D29" s="1" t="s">
        <v>171</v>
      </c>
      <c r="E29"/>
      <c r="F29" s="43" t="s">
        <v>151</v>
      </c>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204"/>
      <c r="AE29" s="204"/>
      <c r="AF29" s="204"/>
      <c r="AG29" s="204"/>
      <c r="AH29" s="204"/>
      <c r="AI29" s="204"/>
      <c r="AJ29" s="204"/>
      <c r="AK29" s="204"/>
      <c r="AL29" s="99">
        <f t="shared" si="9"/>
        <v>0</v>
      </c>
      <c r="AM29" s="232">
        <f t="shared" si="9"/>
        <v>0</v>
      </c>
      <c r="AN29" s="232">
        <f t="shared" si="9"/>
        <v>0</v>
      </c>
      <c r="AO29" s="232">
        <f t="shared" si="9"/>
        <v>0</v>
      </c>
      <c r="AP29" s="232">
        <f t="shared" si="9"/>
        <v>0</v>
      </c>
      <c r="AQ29" s="233">
        <f t="shared" si="10"/>
        <v>0</v>
      </c>
      <c r="AR29" s="233">
        <f t="shared" si="11"/>
        <v>0</v>
      </c>
      <c r="AS29" s="229"/>
      <c r="AT29" s="229"/>
      <c r="AU29" s="229"/>
      <c r="AV29" s="229"/>
      <c r="AW29" s="1" t="s">
        <v>171</v>
      </c>
      <c r="AX29" s="234"/>
      <c r="AY29" s="1"/>
      <c r="AZ29" s="43" t="s">
        <v>159</v>
      </c>
      <c r="BA29" s="1"/>
      <c r="BB29" s="1"/>
      <c r="BC29" s="229"/>
      <c r="BD29" s="235"/>
      <c r="BE29" s="236"/>
      <c r="BF29" s="236"/>
      <c r="BG29" s="236"/>
      <c r="BH29" s="236"/>
      <c r="BI29" s="229"/>
      <c r="BJ29" s="231"/>
      <c r="BK29" s="229"/>
      <c r="BL29" s="1" t="s">
        <v>171</v>
      </c>
      <c r="BM29" s="237"/>
      <c r="BN29" s="238"/>
      <c r="BO29" s="239"/>
      <c r="BP29" s="229"/>
      <c r="BQ29" s="236"/>
      <c r="BR29" s="236"/>
      <c r="BS29" s="236"/>
      <c r="BT29" s="236"/>
      <c r="BU29" s="236"/>
      <c r="BV29" s="233">
        <f t="shared" si="12"/>
        <v>0</v>
      </c>
    </row>
    <row r="30" spans="1:74" ht="14.5">
      <c r="A30" s="186"/>
      <c r="B30" s="186"/>
      <c r="C30" s="186"/>
      <c r="D30" s="1" t="s">
        <v>172</v>
      </c>
      <c r="E30"/>
      <c r="F30" s="43" t="s">
        <v>151</v>
      </c>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204">
        <v>187.93738163064</v>
      </c>
      <c r="AE30" s="204">
        <v>83.169998640399996</v>
      </c>
      <c r="AF30" s="204">
        <v>67.930000124741994</v>
      </c>
      <c r="AG30" s="204">
        <v>43.809996153</v>
      </c>
      <c r="AH30" s="204">
        <v>99.250214240000005</v>
      </c>
      <c r="AI30" s="204">
        <v>1.3400001775999999</v>
      </c>
      <c r="AJ30" s="204">
        <v>7.18</v>
      </c>
      <c r="AK30" s="204">
        <v>13.55</v>
      </c>
      <c r="AL30" s="99">
        <f t="shared" si="9"/>
        <v>0</v>
      </c>
      <c r="AM30" s="232">
        <f t="shared" si="9"/>
        <v>0</v>
      </c>
      <c r="AN30" s="232">
        <f t="shared" si="9"/>
        <v>0</v>
      </c>
      <c r="AO30" s="232">
        <f t="shared" si="9"/>
        <v>0</v>
      </c>
      <c r="AP30" s="232">
        <f t="shared" si="9"/>
        <v>0</v>
      </c>
      <c r="AQ30" s="233">
        <f t="shared" si="10"/>
        <v>504.16759096638202</v>
      </c>
      <c r="AR30" s="233">
        <f t="shared" si="11"/>
        <v>0</v>
      </c>
      <c r="AS30" s="229"/>
      <c r="AT30" s="229"/>
      <c r="AU30" s="229"/>
      <c r="AV30" s="229"/>
      <c r="AW30" s="1" t="s">
        <v>172</v>
      </c>
      <c r="AX30" s="234"/>
      <c r="AY30" s="1"/>
      <c r="AZ30" s="43" t="s">
        <v>159</v>
      </c>
      <c r="BA30" s="1"/>
      <c r="BB30" s="1"/>
      <c r="BC30" s="229"/>
      <c r="BD30" s="235"/>
      <c r="BE30" s="236"/>
      <c r="BF30" s="236"/>
      <c r="BG30" s="236"/>
      <c r="BH30" s="236"/>
      <c r="BI30" s="229"/>
      <c r="BJ30" s="231"/>
      <c r="BK30" s="229"/>
      <c r="BL30" s="1" t="s">
        <v>172</v>
      </c>
      <c r="BM30" s="237"/>
      <c r="BN30" s="238"/>
      <c r="BO30" s="239"/>
      <c r="BP30" s="229"/>
      <c r="BQ30" s="236"/>
      <c r="BR30" s="236"/>
      <c r="BS30" s="236"/>
      <c r="BT30" s="236"/>
      <c r="BU30" s="236"/>
      <c r="BV30" s="233">
        <f>SUM(BQ30:BU30)</f>
        <v>0</v>
      </c>
    </row>
    <row r="31" spans="1:74" ht="14.5">
      <c r="A31" s="186"/>
      <c r="B31" s="186"/>
      <c r="C31" s="186"/>
      <c r="D31" s="1"/>
      <c r="E31"/>
      <c r="F31" s="43"/>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204"/>
      <c r="AE31" s="204"/>
      <c r="AF31" s="204"/>
      <c r="AG31" s="204"/>
      <c r="AH31" s="204"/>
      <c r="AI31" s="204"/>
      <c r="AJ31" s="204"/>
      <c r="AK31" s="204"/>
      <c r="AL31" s="99">
        <f t="shared" si="9"/>
        <v>0</v>
      </c>
      <c r="AM31" s="99">
        <f t="shared" si="9"/>
        <v>0</v>
      </c>
      <c r="AN31" s="99">
        <f t="shared" si="9"/>
        <v>0</v>
      </c>
      <c r="AO31" s="99">
        <f t="shared" si="9"/>
        <v>0</v>
      </c>
      <c r="AP31" s="99">
        <f t="shared" si="9"/>
        <v>0</v>
      </c>
      <c r="AQ31" s="98">
        <f t="shared" si="10"/>
        <v>0</v>
      </c>
      <c r="AR31" s="98">
        <f t="shared" si="11"/>
        <v>0</v>
      </c>
      <c r="AS31" s="186"/>
      <c r="AT31" s="186"/>
      <c r="AU31" s="186"/>
      <c r="AV31" s="186"/>
      <c r="AW31" s="1"/>
      <c r="AX31"/>
      <c r="AY31" s="186"/>
      <c r="AZ31" s="43"/>
      <c r="BA31" s="186"/>
      <c r="BB31" s="186"/>
      <c r="BC31" s="186"/>
      <c r="BD31" s="204"/>
      <c r="BE31" s="204"/>
      <c r="BF31" s="204"/>
      <c r="BG31" s="204"/>
      <c r="BH31" s="204"/>
      <c r="BI31" s="186"/>
      <c r="BJ31" s="186"/>
      <c r="BK31" s="186"/>
      <c r="BL31" s="1"/>
      <c r="BM31"/>
      <c r="BN31" s="147"/>
      <c r="BO31" s="43"/>
      <c r="BP31" s="186"/>
      <c r="BQ31" s="204"/>
      <c r="BR31" s="204"/>
      <c r="BS31" s="204"/>
      <c r="BT31" s="204"/>
      <c r="BU31" s="204"/>
      <c r="BV31" s="98">
        <f t="shared" ref="BV31" si="13">SUM(BQ31:BU31)</f>
        <v>0</v>
      </c>
    </row>
    <row r="32" spans="1:74" ht="14.5">
      <c r="A32" s="186"/>
      <c r="B32" s="186"/>
      <c r="C32" s="186"/>
      <c r="D32" s="8" t="s">
        <v>79</v>
      </c>
      <c r="E32"/>
      <c r="F32" s="43" t="s">
        <v>151</v>
      </c>
      <c r="G32" s="186"/>
      <c r="H32" s="186"/>
      <c r="I32" s="186"/>
      <c r="J32" s="186"/>
      <c r="K32" s="186"/>
      <c r="L32" s="186"/>
      <c r="M32" s="186"/>
      <c r="N32" s="186"/>
      <c r="O32" s="186"/>
      <c r="P32" s="186"/>
      <c r="Q32" s="186"/>
      <c r="R32" s="186"/>
      <c r="S32" s="186"/>
      <c r="T32" s="186"/>
      <c r="U32" s="186"/>
      <c r="V32" s="186"/>
      <c r="W32" s="186"/>
      <c r="X32" s="186"/>
      <c r="Y32" s="186"/>
      <c r="Z32" s="186"/>
      <c r="AA32" s="186"/>
      <c r="AB32" s="186"/>
      <c r="AC32" s="186"/>
      <c r="AD32" s="98">
        <f>SUM(AD25:AD31)</f>
        <v>8828.2652144325293</v>
      </c>
      <c r="AE32" s="98">
        <f t="shared" ref="AE32:AP32" si="14">SUM(AE25:AE31)</f>
        <v>8484.1667686543697</v>
      </c>
      <c r="AF32" s="98">
        <f t="shared" si="14"/>
        <v>8319.1096988310655</v>
      </c>
      <c r="AG32" s="98">
        <f t="shared" si="14"/>
        <v>9254.702713530196</v>
      </c>
      <c r="AH32" s="98">
        <f t="shared" si="14"/>
        <v>8857.3187137004006</v>
      </c>
      <c r="AI32" s="98">
        <f t="shared" si="14"/>
        <v>6624.0455281386303</v>
      </c>
      <c r="AJ32" s="98">
        <f t="shared" si="14"/>
        <v>6852.47</v>
      </c>
      <c r="AK32" s="98">
        <f t="shared" si="14"/>
        <v>6940.88</v>
      </c>
      <c r="AL32" s="98">
        <f t="shared" si="14"/>
        <v>4448.0763515026656</v>
      </c>
      <c r="AM32" s="98">
        <f t="shared" si="14"/>
        <v>0</v>
      </c>
      <c r="AN32" s="98">
        <f t="shared" si="14"/>
        <v>0</v>
      </c>
      <c r="AO32" s="98">
        <f t="shared" si="14"/>
        <v>0</v>
      </c>
      <c r="AP32" s="98">
        <f t="shared" si="14"/>
        <v>0</v>
      </c>
      <c r="AQ32" s="98">
        <f t="shared" si="10"/>
        <v>64160.958637287193</v>
      </c>
      <c r="AR32" s="98">
        <f t="shared" si="11"/>
        <v>4448.0763515026656</v>
      </c>
      <c r="AS32" s="186"/>
      <c r="AT32" s="186"/>
      <c r="AU32" s="186"/>
      <c r="AV32" s="186"/>
      <c r="AW32" s="8" t="s">
        <v>79</v>
      </c>
      <c r="AX32"/>
      <c r="AY32" s="186"/>
      <c r="AZ32" s="43" t="s">
        <v>159</v>
      </c>
      <c r="BA32" s="186"/>
      <c r="BB32" s="186"/>
      <c r="BC32" s="186"/>
      <c r="BD32" s="212"/>
      <c r="BE32" s="213"/>
      <c r="BF32" s="213"/>
      <c r="BG32" s="213"/>
      <c r="BH32" s="214"/>
      <c r="BI32" s="186"/>
      <c r="BJ32" s="186"/>
      <c r="BK32" s="186"/>
      <c r="BL32" s="8" t="s">
        <v>79</v>
      </c>
      <c r="BM32"/>
      <c r="BN32" s="186"/>
      <c r="BO32" s="43"/>
      <c r="BP32" s="186"/>
      <c r="BQ32" s="205"/>
      <c r="BR32" s="213"/>
      <c r="BS32" s="213"/>
      <c r="BT32" s="213"/>
      <c r="BU32" s="213"/>
      <c r="BV32" s="206"/>
    </row>
    <row r="33" spans="1:74" ht="14.5">
      <c r="A33" s="186"/>
      <c r="B33" s="186"/>
      <c r="C33" s="186"/>
      <c r="D33" s="8"/>
      <c r="E33"/>
      <c r="F33" s="43"/>
      <c r="G33" s="186"/>
      <c r="H33" s="186"/>
      <c r="I33" s="186"/>
      <c r="J33" s="186"/>
      <c r="K33" s="186"/>
      <c r="L33" s="186"/>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8"/>
      <c r="AX33"/>
      <c r="AY33" s="186"/>
      <c r="AZ33" s="43"/>
      <c r="BA33" s="186"/>
      <c r="BB33" s="186"/>
      <c r="BC33" s="186"/>
      <c r="BD33" s="186"/>
      <c r="BE33" s="186"/>
      <c r="BF33" s="186"/>
      <c r="BG33" s="186"/>
      <c r="BH33" s="186"/>
      <c r="BI33" s="186"/>
      <c r="BJ33" s="186"/>
      <c r="BK33" s="186"/>
      <c r="BL33" s="8"/>
      <c r="BM33"/>
      <c r="BN33" s="186"/>
      <c r="BO33" s="43"/>
      <c r="BP33" s="186"/>
      <c r="BQ33" s="186"/>
      <c r="BR33" s="186"/>
      <c r="BS33" s="186"/>
      <c r="BT33" s="186"/>
      <c r="BU33" s="186"/>
      <c r="BV33" s="186"/>
    </row>
    <row r="34" spans="1:74" ht="14.5">
      <c r="A34" s="186"/>
      <c r="B34" s="186"/>
      <c r="C34" s="18" t="s">
        <v>173</v>
      </c>
      <c r="D34" s="186"/>
      <c r="E34"/>
      <c r="F34" s="43"/>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6"/>
      <c r="AN34" s="186"/>
      <c r="AO34" s="186"/>
      <c r="AP34" s="186"/>
      <c r="AQ34" s="186"/>
      <c r="AR34" s="186"/>
      <c r="AS34" s="186"/>
      <c r="AT34" s="186"/>
      <c r="AU34" s="186"/>
      <c r="AV34" s="18" t="s">
        <v>173</v>
      </c>
      <c r="AW34" s="186"/>
      <c r="AX34"/>
      <c r="AY34" s="186"/>
      <c r="AZ34" s="43"/>
      <c r="BA34" s="186"/>
      <c r="BB34" s="186"/>
      <c r="BC34" s="186"/>
      <c r="BD34" s="186"/>
      <c r="BE34" s="186"/>
      <c r="BF34" s="186"/>
      <c r="BG34" s="186"/>
      <c r="BH34" s="186"/>
      <c r="BI34" s="186"/>
      <c r="BJ34" s="186"/>
      <c r="BK34" s="18" t="s">
        <v>173</v>
      </c>
      <c r="BL34" s="186"/>
      <c r="BM34"/>
      <c r="BN34" s="186"/>
      <c r="BO34" s="43"/>
      <c r="BP34" s="186"/>
      <c r="BQ34" s="186"/>
      <c r="BR34" s="186"/>
      <c r="BS34" s="186"/>
      <c r="BT34" s="186"/>
      <c r="BU34" s="186"/>
      <c r="BV34" s="186"/>
    </row>
    <row r="35" spans="1:74" ht="14.5">
      <c r="A35" s="186"/>
      <c r="B35" s="186"/>
      <c r="C35" s="186"/>
      <c r="D35" s="1" t="s">
        <v>174</v>
      </c>
      <c r="E35"/>
      <c r="F35" s="43" t="s">
        <v>151</v>
      </c>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204">
        <v>333.49560000000002</v>
      </c>
      <c r="AE35" s="204">
        <v>1259.2439999999999</v>
      </c>
      <c r="AF35" s="204">
        <v>1237.356</v>
      </c>
      <c r="AG35" s="204">
        <v>867.08399999999995</v>
      </c>
      <c r="AH35" s="204">
        <v>1772.2439999999999</v>
      </c>
      <c r="AI35" s="204">
        <v>1487.9736</v>
      </c>
      <c r="AJ35" s="204">
        <v>877</v>
      </c>
      <c r="AK35" s="204">
        <v>871.87</v>
      </c>
      <c r="AL35" s="99">
        <f t="shared" ref="AL35:AP38" si="15">BD35*BQ35</f>
        <v>663.40499999999997</v>
      </c>
      <c r="AM35" s="99">
        <f t="shared" si="15"/>
        <v>0</v>
      </c>
      <c r="AN35" s="99">
        <f t="shared" si="15"/>
        <v>0</v>
      </c>
      <c r="AO35" s="99">
        <f t="shared" si="15"/>
        <v>0</v>
      </c>
      <c r="AP35" s="99">
        <f t="shared" si="15"/>
        <v>0</v>
      </c>
      <c r="AQ35" s="98">
        <f>SUM(AD35:AK35)</f>
        <v>8706.2672000000002</v>
      </c>
      <c r="AR35" s="98">
        <f>SUM(AL35:AP35)</f>
        <v>663.40499999999997</v>
      </c>
      <c r="AS35" s="186"/>
      <c r="AT35" s="186"/>
      <c r="AU35" s="186"/>
      <c r="AV35" s="186"/>
      <c r="AW35" s="1" t="s">
        <v>174</v>
      </c>
      <c r="AX35"/>
      <c r="AY35" s="186"/>
      <c r="AZ35" s="43" t="s">
        <v>159</v>
      </c>
      <c r="BA35" s="186"/>
      <c r="BB35" s="186"/>
      <c r="BC35" s="186"/>
      <c r="BD35" s="228">
        <v>23.5</v>
      </c>
      <c r="BE35" s="204"/>
      <c r="BF35" s="204"/>
      <c r="BG35" s="204"/>
      <c r="BH35" s="204"/>
      <c r="BI35" s="186"/>
      <c r="BJ35" s="186"/>
      <c r="BK35" s="186"/>
      <c r="BL35" s="1" t="s">
        <v>174</v>
      </c>
      <c r="BM35"/>
      <c r="BN35" s="147" t="s">
        <v>338</v>
      </c>
      <c r="BO35" s="43"/>
      <c r="BP35" s="186"/>
      <c r="BQ35" s="204">
        <v>28.229999999999997</v>
      </c>
      <c r="BR35" s="204"/>
      <c r="BS35" s="204"/>
      <c r="BT35" s="204"/>
      <c r="BU35" s="204"/>
      <c r="BV35" s="98">
        <f>SUM(BQ35:BU35)</f>
        <v>28.229999999999997</v>
      </c>
    </row>
    <row r="36" spans="1:74">
      <c r="A36" s="186"/>
      <c r="B36" s="186"/>
      <c r="C36" s="186"/>
      <c r="D36" s="1" t="s">
        <v>175</v>
      </c>
      <c r="E36" s="186"/>
      <c r="F36" s="43" t="s">
        <v>151</v>
      </c>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204"/>
      <c r="AE36" s="204"/>
      <c r="AF36" s="204"/>
      <c r="AG36" s="204"/>
      <c r="AH36" s="204"/>
      <c r="AI36" s="204"/>
      <c r="AJ36" s="204"/>
      <c r="AK36" s="204"/>
      <c r="AL36" s="99">
        <f t="shared" si="15"/>
        <v>0</v>
      </c>
      <c r="AM36" s="99">
        <f t="shared" si="15"/>
        <v>0</v>
      </c>
      <c r="AN36" s="99">
        <f t="shared" si="15"/>
        <v>0</v>
      </c>
      <c r="AO36" s="99">
        <f t="shared" si="15"/>
        <v>0</v>
      </c>
      <c r="AP36" s="99">
        <f t="shared" si="15"/>
        <v>0</v>
      </c>
      <c r="AQ36" s="98">
        <f>SUM(AD36:AK36)</f>
        <v>0</v>
      </c>
      <c r="AR36" s="98">
        <f>SUM(AL36:AP36)</f>
        <v>0</v>
      </c>
      <c r="AS36" s="186"/>
      <c r="AT36" s="186"/>
      <c r="AU36" s="186"/>
      <c r="AV36" s="186"/>
      <c r="AW36" s="1" t="s">
        <v>175</v>
      </c>
      <c r="AX36" s="186"/>
      <c r="AY36" s="186"/>
      <c r="AZ36" s="43" t="s">
        <v>159</v>
      </c>
      <c r="BA36" s="186"/>
      <c r="BB36" s="186"/>
      <c r="BC36" s="186"/>
      <c r="BD36" s="204"/>
      <c r="BE36" s="204"/>
      <c r="BF36" s="204"/>
      <c r="BG36" s="204"/>
      <c r="BH36" s="204"/>
      <c r="BI36" s="186"/>
      <c r="BJ36" s="186"/>
      <c r="BK36" s="186"/>
      <c r="BL36" s="1" t="s">
        <v>175</v>
      </c>
      <c r="BM36" s="186"/>
      <c r="BN36" s="147"/>
      <c r="BO36" s="43"/>
      <c r="BP36" s="186"/>
      <c r="BQ36" s="204"/>
      <c r="BR36" s="204"/>
      <c r="BS36" s="204"/>
      <c r="BT36" s="204"/>
      <c r="BU36" s="204"/>
      <c r="BV36" s="98">
        <f>SUM(BQ36:BU36)</f>
        <v>0</v>
      </c>
    </row>
    <row r="37" spans="1:74">
      <c r="A37" s="186"/>
      <c r="B37" s="186"/>
      <c r="C37" s="186"/>
      <c r="D37" s="1" t="s">
        <v>176</v>
      </c>
      <c r="E37" s="186"/>
      <c r="F37" s="43" t="s">
        <v>151</v>
      </c>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204">
        <v>18.539999999937798</v>
      </c>
      <c r="AE37" s="204">
        <v>16.7799996146952</v>
      </c>
      <c r="AF37" s="204">
        <v>16.609203878399999</v>
      </c>
      <c r="AG37" s="204">
        <v>86.575053740000001</v>
      </c>
      <c r="AH37" s="204">
        <v>16.040991517199998</v>
      </c>
      <c r="AI37" s="204">
        <v>16.2196</v>
      </c>
      <c r="AJ37" s="204">
        <v>16.22</v>
      </c>
      <c r="AK37" s="204">
        <v>16.600000000000001</v>
      </c>
      <c r="AL37" s="99">
        <f t="shared" si="15"/>
        <v>0</v>
      </c>
      <c r="AM37" s="99">
        <f t="shared" si="15"/>
        <v>0</v>
      </c>
      <c r="AN37" s="99">
        <f t="shared" si="15"/>
        <v>0</v>
      </c>
      <c r="AO37" s="99">
        <f t="shared" si="15"/>
        <v>0</v>
      </c>
      <c r="AP37" s="99">
        <f t="shared" si="15"/>
        <v>0</v>
      </c>
      <c r="AQ37" s="98">
        <f t="shared" ref="AQ37:AQ38" si="16">SUM(AD37:AK37)</f>
        <v>203.58484875023299</v>
      </c>
      <c r="AR37" s="98">
        <f t="shared" ref="AR37:AR38" si="17">SUM(AL37:AP37)</f>
        <v>0</v>
      </c>
      <c r="AS37" s="186"/>
      <c r="AT37" s="186"/>
      <c r="AU37" s="186"/>
      <c r="AV37" s="186"/>
      <c r="AW37" s="1" t="s">
        <v>176</v>
      </c>
      <c r="AX37" s="186"/>
      <c r="AY37" s="186"/>
      <c r="AZ37" s="43" t="s">
        <v>159</v>
      </c>
      <c r="BA37" s="186"/>
      <c r="BB37" s="186"/>
      <c r="BC37" s="186"/>
      <c r="BD37" s="204"/>
      <c r="BE37" s="204"/>
      <c r="BF37" s="204"/>
      <c r="BG37" s="204"/>
      <c r="BH37" s="204"/>
      <c r="BI37" s="186"/>
      <c r="BJ37" s="186"/>
      <c r="BK37" s="186"/>
      <c r="BL37" s="1" t="s">
        <v>176</v>
      </c>
      <c r="BM37" s="186"/>
      <c r="BN37" s="147" t="s">
        <v>338</v>
      </c>
      <c r="BO37" s="43"/>
      <c r="BP37" s="186"/>
      <c r="BQ37" s="204">
        <v>0</v>
      </c>
      <c r="BR37" s="204"/>
      <c r="BS37" s="204"/>
      <c r="BT37" s="204"/>
      <c r="BU37" s="204"/>
      <c r="BV37" s="98">
        <f>SUM(BQ37:BU37)</f>
        <v>0</v>
      </c>
    </row>
    <row r="38" spans="1:74">
      <c r="A38" s="186"/>
      <c r="B38" s="186"/>
      <c r="C38" s="186"/>
      <c r="D38" s="1"/>
      <c r="E38" s="186"/>
      <c r="F38" s="43"/>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204"/>
      <c r="AE38" s="204"/>
      <c r="AF38" s="204"/>
      <c r="AG38" s="204"/>
      <c r="AH38" s="204"/>
      <c r="AI38" s="204"/>
      <c r="AJ38" s="204"/>
      <c r="AK38" s="204"/>
      <c r="AL38" s="99">
        <f t="shared" si="15"/>
        <v>0</v>
      </c>
      <c r="AM38" s="99">
        <f t="shared" si="15"/>
        <v>0</v>
      </c>
      <c r="AN38" s="99">
        <f t="shared" si="15"/>
        <v>0</v>
      </c>
      <c r="AO38" s="99">
        <f t="shared" si="15"/>
        <v>0</v>
      </c>
      <c r="AP38" s="99">
        <f t="shared" si="15"/>
        <v>0</v>
      </c>
      <c r="AQ38" s="98">
        <f t="shared" si="16"/>
        <v>0</v>
      </c>
      <c r="AR38" s="98">
        <f t="shared" si="17"/>
        <v>0</v>
      </c>
      <c r="AS38" s="186"/>
      <c r="AT38" s="186"/>
      <c r="AU38" s="186"/>
      <c r="AV38" s="186"/>
      <c r="AW38" s="1"/>
      <c r="AX38" s="186"/>
      <c r="AY38" s="186"/>
      <c r="AZ38" s="43"/>
      <c r="BA38" s="186"/>
      <c r="BB38" s="186"/>
      <c r="BC38" s="186"/>
      <c r="BD38" s="204"/>
      <c r="BE38" s="204"/>
      <c r="BF38" s="204"/>
      <c r="BG38" s="204"/>
      <c r="BH38" s="204"/>
      <c r="BI38" s="186"/>
      <c r="BJ38" s="186"/>
      <c r="BK38" s="186"/>
      <c r="BL38" s="1"/>
      <c r="BM38" s="186"/>
      <c r="BN38" s="147"/>
      <c r="BO38" s="43"/>
      <c r="BP38" s="186"/>
      <c r="BQ38" s="204"/>
      <c r="BR38" s="204"/>
      <c r="BS38" s="204"/>
      <c r="BT38" s="204"/>
      <c r="BU38" s="204"/>
      <c r="BV38" s="98">
        <f>SUM(BQ38:BU38)</f>
        <v>0</v>
      </c>
    </row>
    <row r="39" spans="1:74">
      <c r="A39" s="186"/>
      <c r="B39" s="186"/>
      <c r="C39" s="186"/>
      <c r="D39" s="8" t="s">
        <v>79</v>
      </c>
      <c r="E39" s="8"/>
      <c r="F39" s="43" t="s">
        <v>151</v>
      </c>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98">
        <f>SUM(AD35:AD38)</f>
        <v>352.0355999999378</v>
      </c>
      <c r="AE39" s="98">
        <f t="shared" ref="AE39:AP39" si="18">SUM(AE35:AE38)</f>
        <v>1276.0239996146952</v>
      </c>
      <c r="AF39" s="98">
        <f t="shared" si="18"/>
        <v>1253.9652038784</v>
      </c>
      <c r="AG39" s="98">
        <f t="shared" si="18"/>
        <v>953.65905373999999</v>
      </c>
      <c r="AH39" s="98">
        <f t="shared" si="18"/>
        <v>1788.2849915171998</v>
      </c>
      <c r="AI39" s="98">
        <f t="shared" si="18"/>
        <v>1504.1931999999999</v>
      </c>
      <c r="AJ39" s="98">
        <f t="shared" si="18"/>
        <v>893.22</v>
      </c>
      <c r="AK39" s="98">
        <f t="shared" si="18"/>
        <v>888.47</v>
      </c>
      <c r="AL39" s="98">
        <f t="shared" si="18"/>
        <v>663.40499999999997</v>
      </c>
      <c r="AM39" s="98">
        <f t="shared" si="18"/>
        <v>0</v>
      </c>
      <c r="AN39" s="98">
        <f t="shared" si="18"/>
        <v>0</v>
      </c>
      <c r="AO39" s="98">
        <f t="shared" si="18"/>
        <v>0</v>
      </c>
      <c r="AP39" s="98">
        <f t="shared" si="18"/>
        <v>0</v>
      </c>
      <c r="AQ39" s="98">
        <f t="shared" ref="AQ39:AR39" si="19">SUM(AQ35:AQ37)</f>
        <v>8909.8520487502337</v>
      </c>
      <c r="AR39" s="98">
        <f t="shared" si="19"/>
        <v>663.40499999999997</v>
      </c>
      <c r="AS39" s="186"/>
      <c r="AT39" s="186"/>
      <c r="AU39" s="186"/>
      <c r="AV39" s="186"/>
      <c r="AW39" s="8" t="s">
        <v>79</v>
      </c>
      <c r="AX39" s="8"/>
      <c r="AY39" s="186"/>
      <c r="AZ39" s="43" t="s">
        <v>159</v>
      </c>
      <c r="BA39" s="186"/>
      <c r="BB39" s="186"/>
      <c r="BC39" s="186"/>
      <c r="BD39" s="205"/>
      <c r="BE39" s="213"/>
      <c r="BF39" s="213"/>
      <c r="BG39" s="213"/>
      <c r="BH39" s="214"/>
      <c r="BI39" s="186"/>
      <c r="BJ39" s="186"/>
      <c r="BK39" s="186"/>
      <c r="BL39" s="8" t="s">
        <v>79</v>
      </c>
      <c r="BM39" s="8"/>
      <c r="BN39" s="186"/>
      <c r="BO39" s="43"/>
      <c r="BP39" s="186"/>
      <c r="BQ39" s="205"/>
      <c r="BR39" s="213"/>
      <c r="BS39" s="213"/>
      <c r="BT39" s="213"/>
      <c r="BU39" s="213"/>
      <c r="BV39" s="206"/>
    </row>
    <row r="40" spans="1:74">
      <c r="A40" s="186"/>
      <c r="B40" s="186"/>
      <c r="C40" s="186"/>
      <c r="D40" s="8"/>
      <c r="E40" s="8"/>
      <c r="F40" s="43"/>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8"/>
      <c r="AX40" s="8"/>
      <c r="AY40" s="186"/>
      <c r="AZ40" s="43"/>
      <c r="BA40" s="186"/>
      <c r="BB40" s="186"/>
      <c r="BC40" s="186"/>
      <c r="BD40" s="186"/>
      <c r="BE40" s="186"/>
      <c r="BF40" s="186"/>
      <c r="BG40" s="186"/>
      <c r="BH40" s="186"/>
      <c r="BI40" s="186"/>
      <c r="BJ40" s="186"/>
      <c r="BK40" s="186"/>
      <c r="BL40" s="8"/>
      <c r="BM40" s="8"/>
      <c r="BN40" s="186"/>
      <c r="BO40" s="43"/>
      <c r="BP40" s="186"/>
      <c r="BQ40" s="186"/>
      <c r="BR40" s="186"/>
      <c r="BS40" s="186"/>
      <c r="BT40" s="186"/>
      <c r="BU40" s="186"/>
      <c r="BV40" s="186"/>
    </row>
    <row r="41" spans="1:74">
      <c r="A41" s="186"/>
      <c r="B41" s="186"/>
      <c r="C41" s="18" t="s">
        <v>177</v>
      </c>
      <c r="D41" s="186"/>
      <c r="E41" s="186"/>
      <c r="F41" s="43"/>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 t="s">
        <v>177</v>
      </c>
      <c r="AW41" s="186"/>
      <c r="AX41" s="186"/>
      <c r="AY41" s="186"/>
      <c r="AZ41" s="43"/>
      <c r="BA41" s="186"/>
      <c r="BB41" s="186"/>
      <c r="BC41" s="186"/>
      <c r="BD41" s="186"/>
      <c r="BE41" s="186"/>
      <c r="BF41" s="186"/>
      <c r="BG41" s="186"/>
      <c r="BH41" s="186"/>
      <c r="BI41" s="186"/>
      <c r="BJ41" s="186"/>
      <c r="BK41" s="18" t="s">
        <v>177</v>
      </c>
      <c r="BL41" s="186"/>
      <c r="BM41" s="186"/>
      <c r="BN41" s="186"/>
      <c r="BO41" s="43"/>
      <c r="BP41" s="186"/>
      <c r="BQ41" s="186"/>
      <c r="BR41" s="186"/>
      <c r="BS41" s="186"/>
      <c r="BT41" s="186"/>
      <c r="BU41" s="186"/>
      <c r="BV41" s="186"/>
    </row>
    <row r="42" spans="1:74">
      <c r="A42" s="186"/>
      <c r="B42" s="186"/>
      <c r="C42" s="186"/>
      <c r="D42" s="1" t="s">
        <v>178</v>
      </c>
      <c r="E42" s="186"/>
      <c r="F42" s="43" t="s">
        <v>151</v>
      </c>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204">
        <v>124.06849072200001</v>
      </c>
      <c r="AE42" s="204">
        <v>383.57549999999998</v>
      </c>
      <c r="AF42" s="204">
        <v>328.71587577974998</v>
      </c>
      <c r="AG42" s="204">
        <v>434.98503488590001</v>
      </c>
      <c r="AH42" s="204">
        <v>258.46253761999998</v>
      </c>
      <c r="AI42" s="204">
        <v>254.07886902000001</v>
      </c>
      <c r="AJ42" s="204"/>
      <c r="AK42" s="204">
        <v>2732.36</v>
      </c>
      <c r="AL42" s="99">
        <f t="shared" ref="AL42:AP45" si="20">BD42*BQ42</f>
        <v>115.34141325974498</v>
      </c>
      <c r="AM42" s="99">
        <f t="shared" si="20"/>
        <v>0</v>
      </c>
      <c r="AN42" s="99">
        <f t="shared" si="20"/>
        <v>0</v>
      </c>
      <c r="AO42" s="99">
        <f t="shared" si="20"/>
        <v>0</v>
      </c>
      <c r="AP42" s="99">
        <f t="shared" si="20"/>
        <v>0</v>
      </c>
      <c r="AQ42" s="98">
        <f t="shared" ref="AQ42:AQ46" si="21">SUM(AD42:AK42)</f>
        <v>4516.2463080276502</v>
      </c>
      <c r="AR42" s="98">
        <f t="shared" ref="AR42:AR46" si="22">SUM(AL42:AP42)</f>
        <v>115.34141325974498</v>
      </c>
      <c r="AS42" s="186"/>
      <c r="AT42" s="186"/>
      <c r="AU42" s="186"/>
      <c r="AV42" s="186"/>
      <c r="AW42" s="1" t="s">
        <v>178</v>
      </c>
      <c r="AX42" s="186"/>
      <c r="AY42" s="186"/>
      <c r="AZ42" s="43" t="s">
        <v>159</v>
      </c>
      <c r="BA42" s="186"/>
      <c r="BB42" s="186"/>
      <c r="BC42" s="186"/>
      <c r="BD42" s="228">
        <v>2.5120638845637588E-3</v>
      </c>
      <c r="BE42" s="204"/>
      <c r="BF42" s="204"/>
      <c r="BG42" s="204"/>
      <c r="BH42" s="204"/>
      <c r="BI42" s="186"/>
      <c r="BJ42" s="186"/>
      <c r="BK42" s="186"/>
      <c r="BL42" s="1" t="s">
        <v>178</v>
      </c>
      <c r="BM42" s="186"/>
      <c r="BN42" s="147"/>
      <c r="BO42" s="43"/>
      <c r="BP42" s="186"/>
      <c r="BQ42" s="204">
        <v>45915</v>
      </c>
      <c r="BR42" s="204"/>
      <c r="BS42" s="204"/>
      <c r="BT42" s="204"/>
      <c r="BU42" s="204"/>
      <c r="BV42" s="98">
        <f>SUM(BQ42:BU42)</f>
        <v>45915</v>
      </c>
    </row>
    <row r="43" spans="1:74">
      <c r="A43" s="186"/>
      <c r="B43" s="186"/>
      <c r="C43" s="186"/>
      <c r="D43" s="1" t="s">
        <v>179</v>
      </c>
      <c r="E43" s="186"/>
      <c r="F43" s="43" t="s">
        <v>151</v>
      </c>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204"/>
      <c r="AE43" s="204"/>
      <c r="AF43" s="204"/>
      <c r="AG43" s="204"/>
      <c r="AH43" s="204"/>
      <c r="AI43" s="204"/>
      <c r="AJ43" s="204"/>
      <c r="AK43" s="204"/>
      <c r="AL43" s="99">
        <f t="shared" si="20"/>
        <v>0</v>
      </c>
      <c r="AM43" s="99">
        <f t="shared" si="20"/>
        <v>0</v>
      </c>
      <c r="AN43" s="99">
        <f t="shared" si="20"/>
        <v>0</v>
      </c>
      <c r="AO43" s="99">
        <f t="shared" si="20"/>
        <v>0</v>
      </c>
      <c r="AP43" s="99">
        <f t="shared" si="20"/>
        <v>0</v>
      </c>
      <c r="AQ43" s="98">
        <f t="shared" si="21"/>
        <v>0</v>
      </c>
      <c r="AR43" s="98">
        <f t="shared" si="22"/>
        <v>0</v>
      </c>
      <c r="AS43" s="186"/>
      <c r="AT43" s="186"/>
      <c r="AU43" s="186"/>
      <c r="AV43" s="186"/>
      <c r="AW43" s="1" t="s">
        <v>179</v>
      </c>
      <c r="AX43" s="186"/>
      <c r="AY43" s="186"/>
      <c r="AZ43" s="43" t="s">
        <v>159</v>
      </c>
      <c r="BA43" s="186"/>
      <c r="BB43" s="186"/>
      <c r="BC43" s="186"/>
      <c r="BD43" s="204"/>
      <c r="BE43" s="204"/>
      <c r="BF43" s="204"/>
      <c r="BG43" s="204"/>
      <c r="BH43" s="204"/>
      <c r="BI43" s="186"/>
      <c r="BJ43" s="186"/>
      <c r="BK43" s="186"/>
      <c r="BL43" s="1" t="s">
        <v>179</v>
      </c>
      <c r="BM43" s="186"/>
      <c r="BN43" s="147"/>
      <c r="BO43" s="43"/>
      <c r="BP43" s="186"/>
      <c r="BQ43" s="204"/>
      <c r="BR43" s="204"/>
      <c r="BS43" s="204"/>
      <c r="BT43" s="204"/>
      <c r="BU43" s="204"/>
      <c r="BV43" s="98">
        <f>SUM(BQ43:BU43)</f>
        <v>0</v>
      </c>
    </row>
    <row r="44" spans="1:74">
      <c r="A44" s="186"/>
      <c r="B44" s="186"/>
      <c r="C44" s="186"/>
      <c r="D44" s="1" t="s">
        <v>180</v>
      </c>
      <c r="E44" s="186"/>
      <c r="F44" s="43" t="s">
        <v>151</v>
      </c>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204">
        <v>3989.0067283809399</v>
      </c>
      <c r="AE44" s="204">
        <v>2273.7423425813899</v>
      </c>
      <c r="AF44" s="204">
        <v>3434.5600050883299</v>
      </c>
      <c r="AG44" s="204">
        <v>3999.5869388184201</v>
      </c>
      <c r="AH44" s="204">
        <v>2301.3301942252801</v>
      </c>
      <c r="AI44" s="204">
        <v>1712.9526181005001</v>
      </c>
      <c r="AJ44" s="204">
        <v>3275.41</v>
      </c>
      <c r="AK44" s="204">
        <v>44.36</v>
      </c>
      <c r="AL44" s="99">
        <f t="shared" si="20"/>
        <v>43.816213633825534</v>
      </c>
      <c r="AM44" s="99">
        <f t="shared" si="20"/>
        <v>0</v>
      </c>
      <c r="AN44" s="99">
        <f t="shared" si="20"/>
        <v>0</v>
      </c>
      <c r="AO44" s="99">
        <f t="shared" si="20"/>
        <v>0</v>
      </c>
      <c r="AP44" s="99">
        <f t="shared" si="20"/>
        <v>0</v>
      </c>
      <c r="AQ44" s="98">
        <f t="shared" si="21"/>
        <v>21030.948827194861</v>
      </c>
      <c r="AR44" s="98">
        <f t="shared" si="22"/>
        <v>43.816213633825534</v>
      </c>
      <c r="AS44" s="186"/>
      <c r="AT44" s="186"/>
      <c r="AU44" s="186"/>
      <c r="AV44" s="186"/>
      <c r="AW44" s="1" t="s">
        <v>339</v>
      </c>
      <c r="AX44" s="186"/>
      <c r="AY44" s="186"/>
      <c r="AZ44" s="43" t="s">
        <v>159</v>
      </c>
      <c r="BA44" s="186"/>
      <c r="BB44" s="186"/>
      <c r="BC44" s="186"/>
      <c r="BD44" s="228">
        <v>2.09747312751678E-3</v>
      </c>
      <c r="BE44" s="204"/>
      <c r="BF44" s="204"/>
      <c r="BG44" s="204"/>
      <c r="BH44" s="204"/>
      <c r="BI44" s="186"/>
      <c r="BJ44" s="1"/>
      <c r="BK44" s="186"/>
      <c r="BL44" s="1" t="s">
        <v>339</v>
      </c>
      <c r="BM44" s="186"/>
      <c r="BN44" s="147"/>
      <c r="BO44" s="43"/>
      <c r="BP44" s="186"/>
      <c r="BQ44" s="204">
        <v>20890</v>
      </c>
      <c r="BR44" s="204"/>
      <c r="BS44" s="204"/>
      <c r="BT44" s="204"/>
      <c r="BU44" s="204"/>
      <c r="BV44" s="98">
        <f>SUM(BQ44:BU44)</f>
        <v>20890</v>
      </c>
    </row>
    <row r="45" spans="1:74">
      <c r="A45" s="186"/>
      <c r="B45" s="186"/>
      <c r="C45" s="186"/>
      <c r="D45" s="1"/>
      <c r="E45" s="186"/>
      <c r="F45" s="43"/>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204"/>
      <c r="AE45" s="204"/>
      <c r="AF45" s="204"/>
      <c r="AG45" s="204"/>
      <c r="AH45" s="204"/>
      <c r="AI45" s="204"/>
      <c r="AJ45" s="204"/>
      <c r="AK45" s="204"/>
      <c r="AL45" s="99">
        <f t="shared" si="20"/>
        <v>0</v>
      </c>
      <c r="AM45" s="99">
        <f t="shared" si="20"/>
        <v>0</v>
      </c>
      <c r="AN45" s="99">
        <f t="shared" si="20"/>
        <v>0</v>
      </c>
      <c r="AO45" s="99">
        <f t="shared" si="20"/>
        <v>0</v>
      </c>
      <c r="AP45" s="99">
        <f t="shared" si="20"/>
        <v>0</v>
      </c>
      <c r="AQ45" s="98">
        <f t="shared" si="21"/>
        <v>0</v>
      </c>
      <c r="AR45" s="98">
        <f t="shared" si="22"/>
        <v>0</v>
      </c>
      <c r="AS45" s="186"/>
      <c r="AT45" s="186"/>
      <c r="AU45" s="186"/>
      <c r="AV45" s="186"/>
      <c r="AW45" s="1"/>
      <c r="AX45" s="186"/>
      <c r="AY45" s="186"/>
      <c r="AZ45" s="43"/>
      <c r="BA45" s="186"/>
      <c r="BB45" s="186"/>
      <c r="BC45" s="186"/>
      <c r="BD45" s="204"/>
      <c r="BE45" s="204"/>
      <c r="BF45" s="204"/>
      <c r="BG45" s="204"/>
      <c r="BH45" s="204"/>
      <c r="BI45" s="186"/>
      <c r="BJ45" s="186"/>
      <c r="BK45" s="186"/>
      <c r="BL45" s="1"/>
      <c r="BM45" s="186"/>
      <c r="BN45" s="147"/>
      <c r="BO45" s="43"/>
      <c r="BP45" s="186"/>
      <c r="BQ45" s="204"/>
      <c r="BR45" s="204"/>
      <c r="BS45" s="204"/>
      <c r="BT45" s="204"/>
      <c r="BU45" s="204"/>
      <c r="BV45" s="98">
        <f>SUM(BQ45:BU45)</f>
        <v>0</v>
      </c>
    </row>
    <row r="46" spans="1:74">
      <c r="A46" s="186"/>
      <c r="B46" s="186"/>
      <c r="C46" s="186"/>
      <c r="D46" s="8" t="s">
        <v>79</v>
      </c>
      <c r="E46" s="8"/>
      <c r="F46" s="43" t="s">
        <v>151</v>
      </c>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98">
        <f>SUM(AD42:AD45)</f>
        <v>4113.0752191029396</v>
      </c>
      <c r="AE46" s="98">
        <f t="shared" ref="AE46:AP46" si="23">SUM(AE42:AE45)</f>
        <v>2657.3178425813899</v>
      </c>
      <c r="AF46" s="98">
        <f t="shared" si="23"/>
        <v>3763.2758808680801</v>
      </c>
      <c r="AG46" s="98">
        <f t="shared" si="23"/>
        <v>4434.57197370432</v>
      </c>
      <c r="AH46" s="98">
        <f t="shared" si="23"/>
        <v>2559.7927318452803</v>
      </c>
      <c r="AI46" s="98">
        <f t="shared" si="23"/>
        <v>1967.0314871205001</v>
      </c>
      <c r="AJ46" s="98">
        <f t="shared" si="23"/>
        <v>3275.41</v>
      </c>
      <c r="AK46" s="98">
        <f t="shared" si="23"/>
        <v>2776.7200000000003</v>
      </c>
      <c r="AL46" s="98">
        <f t="shared" si="23"/>
        <v>159.15762689357052</v>
      </c>
      <c r="AM46" s="98">
        <f t="shared" si="23"/>
        <v>0</v>
      </c>
      <c r="AN46" s="98">
        <f t="shared" si="23"/>
        <v>0</v>
      </c>
      <c r="AO46" s="98">
        <f t="shared" si="23"/>
        <v>0</v>
      </c>
      <c r="AP46" s="98">
        <f t="shared" si="23"/>
        <v>0</v>
      </c>
      <c r="AQ46" s="98">
        <f t="shared" si="21"/>
        <v>25547.195135222511</v>
      </c>
      <c r="AR46" s="98">
        <f t="shared" si="22"/>
        <v>159.15762689357052</v>
      </c>
      <c r="AS46" s="186"/>
      <c r="AT46" s="186"/>
      <c r="AU46" s="186"/>
      <c r="AV46" s="186"/>
      <c r="AW46" s="8" t="s">
        <v>79</v>
      </c>
      <c r="AX46" s="8"/>
      <c r="AY46" s="186"/>
      <c r="AZ46" s="43" t="s">
        <v>159</v>
      </c>
      <c r="BA46" s="186"/>
      <c r="BB46" s="186"/>
      <c r="BC46" s="186"/>
      <c r="BD46" s="205"/>
      <c r="BE46" s="213"/>
      <c r="BF46" s="213"/>
      <c r="BG46" s="213"/>
      <c r="BH46" s="214"/>
      <c r="BI46" s="186"/>
      <c r="BJ46" s="186"/>
      <c r="BK46" s="186"/>
      <c r="BL46" s="8" t="s">
        <v>79</v>
      </c>
      <c r="BM46" s="8"/>
      <c r="BN46" s="186"/>
      <c r="BO46" s="43"/>
      <c r="BP46" s="186"/>
      <c r="BQ46" s="205"/>
      <c r="BR46" s="213"/>
      <c r="BS46" s="213"/>
      <c r="BT46" s="213"/>
      <c r="BU46" s="213"/>
      <c r="BV46" s="206"/>
    </row>
    <row r="47" spans="1:74">
      <c r="A47" s="186"/>
      <c r="B47" s="186"/>
      <c r="C47" s="186"/>
      <c r="D47" s="8"/>
      <c r="E47" s="8"/>
      <c r="F47" s="43"/>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8"/>
      <c r="AX47" s="8"/>
      <c r="AY47" s="186"/>
      <c r="AZ47" s="43"/>
      <c r="BA47" s="186"/>
      <c r="BB47" s="186"/>
      <c r="BC47" s="186"/>
      <c r="BD47" s="186"/>
      <c r="BE47" s="186"/>
      <c r="BF47" s="186"/>
      <c r="BG47" s="186"/>
      <c r="BH47" s="186"/>
      <c r="BI47" s="186"/>
      <c r="BJ47" s="186"/>
      <c r="BK47" s="186"/>
      <c r="BL47" s="8"/>
      <c r="BM47" s="8"/>
      <c r="BN47" s="186"/>
      <c r="BO47" s="43"/>
      <c r="BP47" s="186"/>
      <c r="BQ47" s="186"/>
      <c r="BR47" s="186"/>
      <c r="BS47" s="186"/>
      <c r="BT47" s="186"/>
      <c r="BU47" s="186"/>
      <c r="BV47" s="186"/>
    </row>
    <row r="48" spans="1:74">
      <c r="A48" s="186"/>
      <c r="B48" s="186"/>
      <c r="C48" s="18" t="s">
        <v>181</v>
      </c>
      <c r="D48" s="186"/>
      <c r="E48" s="18"/>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 t="s">
        <v>181</v>
      </c>
      <c r="AW48" s="186"/>
      <c r="AX48" s="18"/>
      <c r="AY48" s="186"/>
      <c r="AZ48" s="186"/>
      <c r="BA48" s="186"/>
      <c r="BB48" s="186"/>
      <c r="BC48" s="186"/>
      <c r="BD48" s="186"/>
      <c r="BE48" s="186"/>
      <c r="BF48" s="186"/>
      <c r="BG48" s="186"/>
      <c r="BH48" s="186"/>
      <c r="BI48" s="186"/>
      <c r="BJ48" s="186"/>
      <c r="BK48" s="18" t="s">
        <v>181</v>
      </c>
      <c r="BL48" s="186"/>
      <c r="BM48" s="18"/>
      <c r="BN48" s="186"/>
      <c r="BO48" s="186"/>
      <c r="BP48" s="186"/>
      <c r="BQ48" s="186"/>
      <c r="BR48" s="186"/>
      <c r="BS48" s="186"/>
      <c r="BT48" s="186"/>
      <c r="BU48" s="186"/>
      <c r="BV48" s="186"/>
    </row>
    <row r="49" spans="2:74">
      <c r="B49" s="186"/>
      <c r="C49" s="18"/>
      <c r="D49" s="1" t="s">
        <v>181</v>
      </c>
      <c r="E49" s="18"/>
      <c r="F49" s="43" t="s">
        <v>151</v>
      </c>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204">
        <v>667981.95088190003</v>
      </c>
      <c r="AE49" s="204">
        <v>580351.65589582303</v>
      </c>
      <c r="AF49" s="204">
        <v>512291.66755800002</v>
      </c>
      <c r="AG49" s="204">
        <v>347010.11644029198</v>
      </c>
      <c r="AH49" s="204">
        <v>293793.68868119997</v>
      </c>
      <c r="AI49" s="204">
        <v>283209.29731151997</v>
      </c>
      <c r="AJ49" s="204">
        <v>268340.3</v>
      </c>
      <c r="AK49" s="204">
        <v>193683.19</v>
      </c>
      <c r="AL49" s="99">
        <f t="shared" ref="AL49:AO49" si="24">BD49*BQ49</f>
        <v>304724.71113587503</v>
      </c>
      <c r="AM49" s="99">
        <f t="shared" si="24"/>
        <v>0</v>
      </c>
      <c r="AN49" s="99">
        <f t="shared" si="24"/>
        <v>0</v>
      </c>
      <c r="AO49" s="99">
        <f t="shared" si="24"/>
        <v>0</v>
      </c>
      <c r="AP49" s="99">
        <f>BH49*BU49</f>
        <v>0</v>
      </c>
      <c r="AQ49" s="98">
        <f>SUM(AD49:AK49)</f>
        <v>3146661.866768735</v>
      </c>
      <c r="AR49" s="98">
        <f>SUM(AL49:AP49)</f>
        <v>304724.71113587503</v>
      </c>
      <c r="AS49" s="186"/>
      <c r="AT49" s="186"/>
      <c r="AU49" s="186"/>
      <c r="AV49" s="18"/>
      <c r="AW49" s="1" t="s">
        <v>181</v>
      </c>
      <c r="AX49" s="18"/>
      <c r="AY49" s="186"/>
      <c r="AZ49" s="43" t="s">
        <v>159</v>
      </c>
      <c r="BA49" s="186"/>
      <c r="BB49" s="186"/>
      <c r="BC49" s="186"/>
      <c r="BD49" s="228">
        <v>2.0707428859060404E-4</v>
      </c>
      <c r="BE49" s="204"/>
      <c r="BF49" s="204"/>
      <c r="BG49" s="204"/>
      <c r="BH49" s="204"/>
      <c r="BI49" s="186"/>
      <c r="BJ49" s="186"/>
      <c r="BK49" s="18"/>
      <c r="BL49" s="1" t="s">
        <v>181</v>
      </c>
      <c r="BM49" s="18"/>
      <c r="BN49" s="147" t="s">
        <v>336</v>
      </c>
      <c r="BO49" s="43"/>
      <c r="BP49" s="186"/>
      <c r="BQ49" s="204">
        <v>1471571933</v>
      </c>
      <c r="BR49" s="204"/>
      <c r="BS49" s="204"/>
      <c r="BT49" s="204"/>
      <c r="BU49" s="204"/>
      <c r="BV49" s="98">
        <f>SUM(BQ49:BU49)</f>
        <v>1471571933</v>
      </c>
    </row>
    <row r="50" spans="2:74">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c r="BM50" s="186"/>
      <c r="BN50" s="186"/>
      <c r="BO50" s="186"/>
      <c r="BP50" s="186"/>
      <c r="BQ50" s="186"/>
      <c r="BR50" s="186"/>
      <c r="BS50" s="186"/>
      <c r="BT50" s="186"/>
      <c r="BU50" s="186"/>
      <c r="BV50" s="186"/>
    </row>
    <row r="51" spans="2:74">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c r="BM51" s="186"/>
      <c r="BN51" s="186"/>
      <c r="BO51" s="186"/>
      <c r="BP51" s="186"/>
      <c r="BQ51" s="186"/>
      <c r="BR51" s="186"/>
      <c r="BS51" s="186"/>
      <c r="BT51" s="186"/>
      <c r="BU51" s="186"/>
      <c r="BV51" s="186"/>
    </row>
    <row r="52" spans="2:74">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6"/>
      <c r="BQ52" s="186"/>
      <c r="BR52" s="186"/>
      <c r="BS52" s="186"/>
      <c r="BT52" s="186"/>
      <c r="BU52" s="186"/>
      <c r="BV52" s="186"/>
    </row>
    <row r="53" spans="2:74">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6"/>
      <c r="BD53" s="186"/>
      <c r="BE53" s="186"/>
      <c r="BF53" s="186"/>
      <c r="BG53" s="186"/>
      <c r="BH53" s="186"/>
      <c r="BI53" s="186"/>
      <c r="BJ53" s="186"/>
      <c r="BK53" s="186"/>
      <c r="BL53" s="186"/>
      <c r="BM53" s="186"/>
      <c r="BN53" s="186"/>
      <c r="BO53" s="186"/>
      <c r="BP53" s="186"/>
      <c r="BQ53" s="186"/>
      <c r="BR53" s="186"/>
      <c r="BS53" s="186"/>
      <c r="BT53" s="186"/>
      <c r="BU53" s="186"/>
      <c r="BV53" s="186"/>
    </row>
    <row r="54" spans="2:74">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186"/>
      <c r="AY54" s="186"/>
      <c r="AZ54" s="186"/>
      <c r="BA54" s="186"/>
      <c r="BB54" s="186"/>
      <c r="BC54" s="186"/>
      <c r="BD54" s="186"/>
      <c r="BE54" s="186"/>
      <c r="BF54" s="186"/>
      <c r="BG54" s="186"/>
      <c r="BH54" s="186"/>
      <c r="BI54" s="186"/>
      <c r="BJ54" s="186"/>
      <c r="BK54" s="186"/>
      <c r="BL54" s="186"/>
      <c r="BM54" s="186"/>
      <c r="BN54" s="186"/>
      <c r="BO54" s="186"/>
      <c r="BP54" s="186"/>
      <c r="BQ54" s="186"/>
      <c r="BR54" s="186"/>
      <c r="BS54" s="186"/>
      <c r="BT54" s="186"/>
      <c r="BU54" s="186"/>
      <c r="BV54" s="186"/>
    </row>
    <row r="55" spans="2:74">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186"/>
      <c r="AO55" s="186"/>
      <c r="AP55" s="186"/>
      <c r="AQ55" s="186"/>
      <c r="AR55" s="186"/>
      <c r="AS55" s="186"/>
      <c r="AT55" s="186"/>
      <c r="AU55" s="186"/>
      <c r="AV55" s="186"/>
      <c r="AW55" s="186"/>
      <c r="AX55" s="186"/>
      <c r="AY55" s="186"/>
      <c r="AZ55" s="186"/>
      <c r="BA55" s="186"/>
      <c r="BB55" s="186"/>
      <c r="BC55" s="186"/>
      <c r="BD55" s="186"/>
      <c r="BE55" s="186"/>
      <c r="BF55" s="186"/>
      <c r="BG55" s="186"/>
      <c r="BH55" s="186"/>
      <c r="BI55" s="186"/>
      <c r="BJ55" s="186"/>
      <c r="BK55" s="186"/>
      <c r="BL55" s="186"/>
      <c r="BM55" s="186"/>
      <c r="BN55" s="186"/>
      <c r="BO55" s="186"/>
      <c r="BP55" s="186"/>
      <c r="BQ55" s="186"/>
      <c r="BR55" s="186"/>
      <c r="BS55" s="186"/>
      <c r="BT55" s="186"/>
      <c r="BU55" s="186"/>
      <c r="BV55" s="186"/>
    </row>
    <row r="56" spans="2:74">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186"/>
      <c r="AO56" s="186"/>
      <c r="AP56" s="186"/>
      <c r="AQ56" s="186"/>
      <c r="AR56" s="186"/>
      <c r="AS56" s="186"/>
      <c r="AT56" s="186"/>
      <c r="AU56" s="186"/>
      <c r="AV56" s="186"/>
      <c r="AW56" s="186"/>
      <c r="AX56" s="186"/>
      <c r="AY56" s="186"/>
      <c r="AZ56" s="186"/>
      <c r="BA56" s="186"/>
      <c r="BB56" s="186"/>
      <c r="BC56" s="186"/>
      <c r="BD56" s="186"/>
      <c r="BE56" s="186"/>
      <c r="BF56" s="186"/>
      <c r="BG56" s="186"/>
      <c r="BH56" s="186"/>
      <c r="BI56" s="186"/>
      <c r="BJ56" s="186"/>
      <c r="BK56" s="186"/>
      <c r="BL56" s="186"/>
      <c r="BM56" s="186"/>
      <c r="BN56" s="186"/>
      <c r="BO56" s="186"/>
      <c r="BP56" s="186"/>
      <c r="BQ56" s="186"/>
      <c r="BR56" s="186"/>
      <c r="BS56" s="186"/>
      <c r="BT56" s="186"/>
      <c r="BU56" s="186"/>
      <c r="BV56" s="186"/>
    </row>
    <row r="57" spans="2:74">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186"/>
      <c r="AY57" s="186"/>
      <c r="AZ57" s="186"/>
      <c r="BA57" s="186"/>
      <c r="BB57" s="186"/>
      <c r="BC57" s="186"/>
      <c r="BD57" s="186"/>
      <c r="BE57" s="186"/>
      <c r="BF57" s="186"/>
      <c r="BG57" s="186"/>
      <c r="BH57" s="186"/>
      <c r="BI57" s="186"/>
      <c r="BJ57" s="186"/>
      <c r="BK57" s="186"/>
      <c r="BL57" s="186"/>
      <c r="BM57" s="186"/>
      <c r="BN57" s="186"/>
      <c r="BO57" s="186"/>
      <c r="BP57" s="186"/>
      <c r="BQ57" s="186"/>
      <c r="BR57" s="186"/>
      <c r="BS57" s="186"/>
      <c r="BT57" s="186"/>
      <c r="BU57" s="186"/>
      <c r="BV57" s="186"/>
    </row>
    <row r="58" spans="2:74">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6"/>
      <c r="BO58" s="186"/>
      <c r="BP58" s="186"/>
      <c r="BQ58" s="186"/>
      <c r="BR58" s="186"/>
      <c r="BS58" s="186"/>
      <c r="BT58" s="186"/>
      <c r="BU58" s="186"/>
      <c r="BV58" s="186"/>
    </row>
    <row r="59" spans="2:74">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186"/>
      <c r="BN59" s="186"/>
      <c r="BO59" s="186"/>
      <c r="BP59" s="186"/>
      <c r="BQ59" s="186"/>
      <c r="BR59" s="186"/>
      <c r="BS59" s="186"/>
      <c r="BT59" s="186"/>
      <c r="BU59" s="186"/>
      <c r="BV59" s="186"/>
    </row>
    <row r="60" spans="2:74">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c r="BA60" s="186"/>
      <c r="BB60" s="186"/>
      <c r="BC60" s="186"/>
      <c r="BD60" s="186"/>
      <c r="BE60" s="186"/>
      <c r="BF60" s="186"/>
      <c r="BG60" s="186"/>
      <c r="BH60" s="186"/>
      <c r="BI60" s="186"/>
      <c r="BJ60" s="186"/>
      <c r="BK60" s="186"/>
      <c r="BL60" s="186"/>
      <c r="BM60" s="186"/>
      <c r="BN60" s="186"/>
      <c r="BO60" s="186"/>
      <c r="BP60" s="186"/>
      <c r="BQ60" s="186"/>
      <c r="BR60" s="186"/>
      <c r="BS60" s="186"/>
      <c r="BT60" s="186"/>
      <c r="BU60" s="186"/>
      <c r="BV60" s="186"/>
    </row>
    <row r="61" spans="2:74">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c r="AY61" s="186"/>
      <c r="AZ61" s="186"/>
      <c r="BA61" s="186"/>
      <c r="BB61" s="186"/>
      <c r="BC61" s="186"/>
      <c r="BD61" s="186"/>
      <c r="BE61" s="186"/>
      <c r="BF61" s="186"/>
      <c r="BG61" s="186"/>
      <c r="BH61" s="186"/>
      <c r="BI61" s="186"/>
      <c r="BJ61" s="186"/>
      <c r="BK61" s="186"/>
      <c r="BL61" s="186"/>
      <c r="BM61" s="186"/>
      <c r="BN61" s="186"/>
      <c r="BO61" s="186"/>
      <c r="BP61" s="186"/>
      <c r="BQ61" s="186"/>
      <c r="BR61" s="186"/>
      <c r="BS61" s="186"/>
      <c r="BT61" s="186"/>
      <c r="BU61" s="186"/>
      <c r="BV61" s="186"/>
    </row>
    <row r="62" spans="2:74">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row>
    <row r="63" spans="2:74">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186"/>
      <c r="BQ63" s="186"/>
      <c r="BR63" s="186"/>
      <c r="BS63" s="186"/>
      <c r="BT63" s="186"/>
      <c r="BU63" s="186"/>
      <c r="BV63" s="186"/>
    </row>
    <row r="64" spans="2:74">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row>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sheetData>
  <conditionalFormatting sqref="AD14:AP21 BQ25:BU31">
    <cfRule type="expression" dxfId="22" priority="16" stopIfTrue="1">
      <formula>NOT(ISERROR(SEARCH("Err",AD14)))</formula>
    </cfRule>
  </conditionalFormatting>
  <conditionalFormatting sqref="AD25:AP31">
    <cfRule type="expression" dxfId="21" priority="6" stopIfTrue="1">
      <formula>NOT(ISERROR(SEARCH("Err",AD25)))</formula>
    </cfRule>
  </conditionalFormatting>
  <conditionalFormatting sqref="AD35:AP38">
    <cfRule type="expression" dxfId="20" priority="5" stopIfTrue="1">
      <formula>NOT(ISERROR(SEARCH("Err",AD35)))</formula>
    </cfRule>
  </conditionalFormatting>
  <conditionalFormatting sqref="AD42:AP45">
    <cfRule type="expression" dxfId="19" priority="4" stopIfTrue="1">
      <formula>NOT(ISERROR(SEARCH("Err",AD42)))</formula>
    </cfRule>
  </conditionalFormatting>
  <conditionalFormatting sqref="AD49:AP49">
    <cfRule type="expression" dxfId="18" priority="3" stopIfTrue="1">
      <formula>NOT(ISERROR(SEARCH("Err",AD49)))</formula>
    </cfRule>
  </conditionalFormatting>
  <conditionalFormatting sqref="BD14:BH21">
    <cfRule type="expression" dxfId="17" priority="18" stopIfTrue="1">
      <formula>NOT(ISERROR(SEARCH("Err",BD14)))</formula>
    </cfRule>
  </conditionalFormatting>
  <conditionalFormatting sqref="BD25:BH31 BD35:BH38">
    <cfRule type="expression" dxfId="16" priority="17" stopIfTrue="1">
      <formula>NOT(ISERROR(SEARCH("Err",BD25)))</formula>
    </cfRule>
  </conditionalFormatting>
  <conditionalFormatting sqref="BD42:BH45">
    <cfRule type="expression" dxfId="15" priority="2" stopIfTrue="1">
      <formula>NOT(ISERROR(SEARCH("Err",BD42)))</formula>
    </cfRule>
  </conditionalFormatting>
  <conditionalFormatting sqref="BD49:BH49">
    <cfRule type="expression" dxfId="14" priority="1" stopIfTrue="1">
      <formula>NOT(ISERROR(SEARCH("Err",BD49)))</formula>
    </cfRule>
  </conditionalFormatting>
  <conditionalFormatting sqref="BN14:BN21">
    <cfRule type="expression" dxfId="13" priority="11" stopIfTrue="1">
      <formula>NOT(ISERROR(SEARCH("Err",BN14)))</formula>
    </cfRule>
  </conditionalFormatting>
  <conditionalFormatting sqref="BN25:BN31">
    <cfRule type="expression" dxfId="12" priority="10" stopIfTrue="1">
      <formula>NOT(ISERROR(SEARCH("Err",BN25)))</formula>
    </cfRule>
  </conditionalFormatting>
  <conditionalFormatting sqref="BN35:BN38">
    <cfRule type="expression" dxfId="11" priority="9" stopIfTrue="1">
      <formula>NOT(ISERROR(SEARCH("Err",BN35)))</formula>
    </cfRule>
  </conditionalFormatting>
  <conditionalFormatting sqref="BN42:BN45">
    <cfRule type="expression" dxfId="10" priority="8" stopIfTrue="1">
      <formula>NOT(ISERROR(SEARCH("Err",BN42)))</formula>
    </cfRule>
  </conditionalFormatting>
  <conditionalFormatting sqref="BN49">
    <cfRule type="expression" dxfId="9" priority="7" stopIfTrue="1">
      <formula>NOT(ISERROR(SEARCH("Err",BN49)))</formula>
    </cfRule>
  </conditionalFormatting>
  <conditionalFormatting sqref="BQ14:BU21">
    <cfRule type="expression" dxfId="8" priority="15" stopIfTrue="1">
      <formula>NOT(ISERROR(SEARCH("Err",BQ14)))</formula>
    </cfRule>
  </conditionalFormatting>
  <conditionalFormatting sqref="BQ35:BU38">
    <cfRule type="expression" dxfId="7" priority="14" stopIfTrue="1">
      <formula>NOT(ISERROR(SEARCH("Err",BQ35)))</formula>
    </cfRule>
  </conditionalFormatting>
  <conditionalFormatting sqref="BQ42:BU45">
    <cfRule type="expression" dxfId="6" priority="13" stopIfTrue="1">
      <formula>NOT(ISERROR(SEARCH("Err",BQ42)))</formula>
    </cfRule>
  </conditionalFormatting>
  <conditionalFormatting sqref="BQ49:BU49">
    <cfRule type="expression" dxfId="5" priority="12" stopIfTrue="1">
      <formula>NOT(ISERROR(SEARCH("Err",BQ49)))</formula>
    </cfRule>
  </conditionalFormatting>
  <pageMargins left="0.25" right="0.25" top="0.75" bottom="0.75" header="0.3" footer="0.3"/>
  <pageSetup paperSize="8" scale="34" fitToHeight="2" orientation="portrait" r:id="rId1"/>
  <headerFooter>
    <oddFooter>&amp;C_x000D_&amp;1#&amp;"Calibri"&amp;10&amp;K000000 OFFICIAL-InternalOnly</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U227"/>
  <sheetViews>
    <sheetView topLeftCell="N1" zoomScale="70" zoomScaleNormal="70" workbookViewId="0">
      <selection activeCell="S11" sqref="S11"/>
    </sheetView>
  </sheetViews>
  <sheetFormatPr defaultColWidth="9.453125" defaultRowHeight="16"/>
  <cols>
    <col min="1" max="1" width="13.453125" style="23" customWidth="1"/>
    <col min="2" max="2" width="28.453125" style="23" bestFit="1" customWidth="1"/>
    <col min="3" max="3" width="26.453125" style="22" customWidth="1"/>
    <col min="4" max="4" width="17" style="22" customWidth="1"/>
    <col min="5" max="5" width="39.453125" style="22" bestFit="1" customWidth="1"/>
    <col min="6" max="6" width="17.453125" style="22" customWidth="1"/>
    <col min="7" max="7" width="17.54296875" style="22" customWidth="1"/>
    <col min="8" max="8" width="18.54296875" style="22" customWidth="1"/>
    <col min="9" max="9" width="19.54296875" style="22" customWidth="1"/>
    <col min="10" max="10" width="14" style="22" customWidth="1"/>
    <col min="11" max="11" width="22.54296875" style="22" customWidth="1"/>
    <col min="12" max="12" width="14" style="22" customWidth="1"/>
    <col min="13" max="13" width="19" style="22" customWidth="1"/>
    <col min="14" max="14" width="8.54296875" style="22" customWidth="1"/>
    <col min="15" max="18" width="8.54296875" style="24" customWidth="1"/>
    <col min="19" max="28" width="8.54296875" style="22" customWidth="1"/>
    <col min="29" max="29" width="12.90625" style="22" bestFit="1" customWidth="1"/>
    <col min="30" max="33" width="8.54296875" style="22" customWidth="1"/>
    <col min="34" max="41" width="11.54296875" style="22" customWidth="1"/>
    <col min="42" max="73" width="9.453125" style="23"/>
  </cols>
  <sheetData>
    <row r="1" spans="1:41">
      <c r="A1" s="19" t="str">
        <f ca="1">MID(CELL("filename",A1),FIND("]",CELL("filename",A1))+1,256)</f>
        <v>E4 - Losses Snapshot</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row>
    <row r="2" spans="1:41" ht="16.5" thickBot="1">
      <c r="A2" s="20" t="str">
        <f>'Cover Sheet'!$D$13</f>
        <v>ENWL</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row>
    <row r="3" spans="1:41" ht="15.75" customHeight="1" thickBot="1">
      <c r="A3" s="96">
        <f>'Cover Sheet'!$D$15</f>
        <v>2024</v>
      </c>
      <c r="B3" s="58"/>
      <c r="C3" s="59"/>
      <c r="D3" s="59"/>
      <c r="E3" s="59"/>
      <c r="F3" s="59"/>
      <c r="G3" s="59"/>
      <c r="H3" s="59"/>
      <c r="I3" s="59"/>
      <c r="J3" s="59"/>
      <c r="K3" s="59"/>
      <c r="L3" s="59"/>
      <c r="M3" s="59"/>
      <c r="N3" s="59"/>
      <c r="O3" s="60"/>
      <c r="P3" s="60"/>
      <c r="Q3" s="60"/>
      <c r="R3" s="60"/>
      <c r="S3" s="59"/>
      <c r="T3" s="59"/>
      <c r="U3" s="59"/>
      <c r="V3" s="59"/>
      <c r="W3" s="59"/>
      <c r="X3" s="59"/>
      <c r="Y3" s="59"/>
      <c r="Z3" s="59"/>
      <c r="AA3" s="59"/>
      <c r="AB3" s="59"/>
      <c r="AC3" s="61"/>
      <c r="AD3" s="59"/>
      <c r="AE3" s="59"/>
      <c r="AF3" s="59"/>
      <c r="AG3" s="59"/>
      <c r="AH3" s="270" t="s">
        <v>182</v>
      </c>
      <c r="AI3" s="271"/>
      <c r="AJ3" s="271"/>
      <c r="AK3" s="271"/>
      <c r="AL3" s="271"/>
      <c r="AM3" s="271"/>
      <c r="AN3" s="271"/>
      <c r="AO3" s="272"/>
    </row>
    <row r="4" spans="1:41" ht="45" customHeight="1">
      <c r="A4" s="56"/>
      <c r="B4" s="46" t="s">
        <v>183</v>
      </c>
      <c r="C4" s="47"/>
      <c r="D4" s="47"/>
      <c r="E4" s="47"/>
      <c r="F4" s="47"/>
      <c r="G4" s="47"/>
      <c r="H4" s="48"/>
      <c r="I4" s="273" t="s">
        <v>184</v>
      </c>
      <c r="J4" s="274"/>
      <c r="K4" s="274"/>
      <c r="L4" s="274"/>
      <c r="M4" s="275"/>
      <c r="N4" s="270" t="s">
        <v>185</v>
      </c>
      <c r="O4" s="271"/>
      <c r="P4" s="271"/>
      <c r="Q4" s="271"/>
      <c r="R4" s="271"/>
      <c r="S4" s="270" t="s">
        <v>186</v>
      </c>
      <c r="T4" s="271"/>
      <c r="U4" s="271"/>
      <c r="V4" s="271"/>
      <c r="W4" s="272"/>
      <c r="X4" s="270" t="s">
        <v>187</v>
      </c>
      <c r="Y4" s="271"/>
      <c r="Z4" s="271"/>
      <c r="AA4" s="271"/>
      <c r="AB4" s="272"/>
      <c r="AC4" s="271" t="s">
        <v>188</v>
      </c>
      <c r="AD4" s="271"/>
      <c r="AE4" s="271"/>
      <c r="AF4" s="271"/>
      <c r="AG4" s="271"/>
      <c r="AH4" s="276" t="s">
        <v>189</v>
      </c>
      <c r="AI4" s="277"/>
      <c r="AJ4" s="277" t="s">
        <v>190</v>
      </c>
      <c r="AK4" s="277"/>
      <c r="AL4" s="277" t="s">
        <v>191</v>
      </c>
      <c r="AM4" s="277"/>
      <c r="AN4" s="277" t="s">
        <v>192</v>
      </c>
      <c r="AO4" s="278"/>
    </row>
    <row r="5" spans="1:41" ht="93.75" customHeight="1">
      <c r="A5" s="57"/>
      <c r="B5" s="49" t="s">
        <v>193</v>
      </c>
      <c r="C5" s="50" t="s">
        <v>194</v>
      </c>
      <c r="D5" s="50" t="s">
        <v>195</v>
      </c>
      <c r="E5" s="50" t="s">
        <v>196</v>
      </c>
      <c r="F5" s="108" t="s">
        <v>197</v>
      </c>
      <c r="G5" s="108" t="s">
        <v>198</v>
      </c>
      <c r="H5" s="51" t="s">
        <v>199</v>
      </c>
      <c r="I5" s="52" t="s">
        <v>200</v>
      </c>
      <c r="J5" s="215" t="s">
        <v>201</v>
      </c>
      <c r="K5" s="216" t="s">
        <v>202</v>
      </c>
      <c r="L5" s="216" t="s">
        <v>203</v>
      </c>
      <c r="M5" s="53" t="s">
        <v>204</v>
      </c>
      <c r="N5" s="107" t="s">
        <v>205</v>
      </c>
      <c r="O5" s="107" t="s">
        <v>206</v>
      </c>
      <c r="P5" s="107" t="s">
        <v>207</v>
      </c>
      <c r="Q5" s="107" t="s">
        <v>208</v>
      </c>
      <c r="R5" s="111" t="s">
        <v>209</v>
      </c>
      <c r="S5" s="49" t="s">
        <v>205</v>
      </c>
      <c r="T5" s="107" t="s">
        <v>206</v>
      </c>
      <c r="U5" s="107" t="s">
        <v>207</v>
      </c>
      <c r="V5" s="107" t="s">
        <v>208</v>
      </c>
      <c r="W5" s="117" t="s">
        <v>209</v>
      </c>
      <c r="X5" s="49" t="s">
        <v>205</v>
      </c>
      <c r="Y5" s="107" t="s">
        <v>206</v>
      </c>
      <c r="Z5" s="107" t="s">
        <v>207</v>
      </c>
      <c r="AA5" s="107" t="s">
        <v>208</v>
      </c>
      <c r="AB5" s="117" t="s">
        <v>209</v>
      </c>
      <c r="AC5" s="107" t="s">
        <v>205</v>
      </c>
      <c r="AD5" s="107" t="s">
        <v>206</v>
      </c>
      <c r="AE5" s="107" t="s">
        <v>207</v>
      </c>
      <c r="AF5" s="107" t="s">
        <v>208</v>
      </c>
      <c r="AG5" s="107" t="s">
        <v>209</v>
      </c>
      <c r="AH5" s="49" t="s">
        <v>146</v>
      </c>
      <c r="AI5" s="50" t="s">
        <v>210</v>
      </c>
      <c r="AJ5" s="50" t="s">
        <v>146</v>
      </c>
      <c r="AK5" s="50" t="s">
        <v>210</v>
      </c>
      <c r="AL5" s="50" t="s">
        <v>146</v>
      </c>
      <c r="AM5" s="50" t="s">
        <v>210</v>
      </c>
      <c r="AN5" s="50" t="s">
        <v>146</v>
      </c>
      <c r="AO5" s="54" t="s">
        <v>211</v>
      </c>
    </row>
    <row r="6" spans="1:41" ht="15.75" customHeight="1">
      <c r="A6" s="57"/>
      <c r="B6" s="49" t="s">
        <v>212</v>
      </c>
      <c r="C6" s="50" t="s">
        <v>212</v>
      </c>
      <c r="D6" s="50" t="s">
        <v>212</v>
      </c>
      <c r="E6" s="50" t="s">
        <v>212</v>
      </c>
      <c r="F6" s="50" t="s">
        <v>212</v>
      </c>
      <c r="G6" s="108" t="s">
        <v>212</v>
      </c>
      <c r="H6" s="54" t="s">
        <v>212</v>
      </c>
      <c r="I6" s="49" t="s">
        <v>212</v>
      </c>
      <c r="J6" s="107" t="s">
        <v>213</v>
      </c>
      <c r="K6" s="50" t="s">
        <v>212</v>
      </c>
      <c r="L6" s="50" t="s">
        <v>213</v>
      </c>
      <c r="M6" s="54" t="s">
        <v>214</v>
      </c>
      <c r="N6" s="107" t="s">
        <v>149</v>
      </c>
      <c r="O6" s="55" t="s">
        <v>149</v>
      </c>
      <c r="P6" s="55" t="s">
        <v>149</v>
      </c>
      <c r="Q6" s="55" t="s">
        <v>149</v>
      </c>
      <c r="R6" s="112" t="s">
        <v>149</v>
      </c>
      <c r="S6" s="49" t="s">
        <v>148</v>
      </c>
      <c r="T6" s="50" t="s">
        <v>148</v>
      </c>
      <c r="U6" s="50" t="s">
        <v>148</v>
      </c>
      <c r="V6" s="50" t="s">
        <v>148</v>
      </c>
      <c r="W6" s="54" t="s">
        <v>148</v>
      </c>
      <c r="X6" s="49" t="s">
        <v>148</v>
      </c>
      <c r="Y6" s="50" t="s">
        <v>148</v>
      </c>
      <c r="Z6" s="50" t="s">
        <v>148</v>
      </c>
      <c r="AA6" s="50" t="s">
        <v>148</v>
      </c>
      <c r="AB6" s="54" t="s">
        <v>148</v>
      </c>
      <c r="AC6" s="107" t="s">
        <v>215</v>
      </c>
      <c r="AD6" s="50" t="s">
        <v>215</v>
      </c>
      <c r="AE6" s="50" t="s">
        <v>215</v>
      </c>
      <c r="AF6" s="50" t="s">
        <v>215</v>
      </c>
      <c r="AG6" s="50" t="s">
        <v>215</v>
      </c>
      <c r="AH6" s="49" t="s">
        <v>148</v>
      </c>
      <c r="AI6" s="50" t="s">
        <v>148</v>
      </c>
      <c r="AJ6" s="50" t="s">
        <v>148</v>
      </c>
      <c r="AK6" s="50" t="s">
        <v>148</v>
      </c>
      <c r="AL6" s="50" t="s">
        <v>148</v>
      </c>
      <c r="AM6" s="50" t="s">
        <v>148</v>
      </c>
      <c r="AN6" s="50" t="s">
        <v>216</v>
      </c>
      <c r="AO6" s="54" t="s">
        <v>216</v>
      </c>
    </row>
    <row r="7" spans="1:41" ht="15.75" customHeight="1">
      <c r="B7" s="207" t="s">
        <v>217</v>
      </c>
      <c r="C7" s="208" t="s">
        <v>340</v>
      </c>
      <c r="D7" s="217" t="s">
        <v>341</v>
      </c>
      <c r="E7" s="217" t="s">
        <v>316</v>
      </c>
      <c r="F7" s="218" t="s">
        <v>342</v>
      </c>
      <c r="G7" s="219" t="s">
        <v>303</v>
      </c>
      <c r="H7" s="40" t="s">
        <v>343</v>
      </c>
      <c r="I7" s="240" t="s">
        <v>344</v>
      </c>
      <c r="J7" s="241">
        <v>154.06899999999999</v>
      </c>
      <c r="K7" s="242" t="s">
        <v>345</v>
      </c>
      <c r="L7" s="217"/>
      <c r="M7" s="243"/>
      <c r="N7" s="244">
        <v>136.905</v>
      </c>
      <c r="O7" s="245"/>
      <c r="P7" s="245"/>
      <c r="Q7" s="245"/>
      <c r="R7" s="245"/>
      <c r="S7" s="246">
        <v>21.091999999999999</v>
      </c>
      <c r="T7" s="245"/>
      <c r="U7" s="126"/>
      <c r="V7" s="114"/>
      <c r="W7" s="247"/>
      <c r="X7" s="246">
        <v>1.0669999999999999</v>
      </c>
      <c r="Y7" s="247"/>
      <c r="Z7" s="39"/>
      <c r="AA7" s="247"/>
      <c r="AB7" s="39"/>
      <c r="AC7" s="246">
        <v>0</v>
      </c>
      <c r="AD7" s="114"/>
      <c r="AE7" s="247"/>
      <c r="AF7" s="39"/>
      <c r="AG7" s="247"/>
      <c r="AH7" s="248">
        <v>1.07</v>
      </c>
      <c r="AI7" s="39">
        <v>1.07</v>
      </c>
      <c r="AJ7" s="39">
        <v>0</v>
      </c>
      <c r="AK7" s="39">
        <v>0</v>
      </c>
      <c r="AL7" s="39">
        <v>0.1</v>
      </c>
      <c r="AM7" s="39">
        <v>0.1</v>
      </c>
      <c r="AN7" s="39">
        <v>-0.3</v>
      </c>
      <c r="AO7" s="243">
        <v>-1.1000000000000001</v>
      </c>
    </row>
    <row r="8" spans="1:41" ht="15.75" customHeight="1">
      <c r="B8" s="207" t="s">
        <v>217</v>
      </c>
      <c r="C8" s="249" t="s">
        <v>346</v>
      </c>
      <c r="D8" s="250" t="s">
        <v>341</v>
      </c>
      <c r="E8" s="250" t="s">
        <v>316</v>
      </c>
      <c r="F8" s="217" t="s">
        <v>342</v>
      </c>
      <c r="G8" s="242" t="s">
        <v>303</v>
      </c>
      <c r="H8" s="40" t="s">
        <v>343</v>
      </c>
      <c r="I8" s="240" t="s">
        <v>347</v>
      </c>
      <c r="J8" s="241">
        <v>147.65100000000001</v>
      </c>
      <c r="K8" s="242" t="s">
        <v>348</v>
      </c>
      <c r="L8" s="217"/>
      <c r="M8" s="243"/>
      <c r="N8" s="244">
        <v>53.862000000000002</v>
      </c>
      <c r="O8" s="245"/>
      <c r="P8" s="245"/>
      <c r="Q8" s="245"/>
      <c r="R8" s="245"/>
      <c r="S8" s="246">
        <v>7.952</v>
      </c>
      <c r="T8" s="245"/>
      <c r="U8" s="126"/>
      <c r="V8" s="114"/>
      <c r="W8" s="247"/>
      <c r="X8" s="246">
        <v>0.93899999999999995</v>
      </c>
      <c r="Y8" s="247"/>
      <c r="Z8" s="39"/>
      <c r="AA8" s="247"/>
      <c r="AB8" s="39"/>
      <c r="AC8" s="246">
        <v>0</v>
      </c>
      <c r="AD8" s="114"/>
      <c r="AE8" s="247"/>
      <c r="AF8" s="39"/>
      <c r="AG8" s="247"/>
      <c r="AH8" s="248">
        <v>0.9</v>
      </c>
      <c r="AI8" s="39">
        <v>0.9</v>
      </c>
      <c r="AJ8" s="39">
        <v>0</v>
      </c>
      <c r="AK8" s="39">
        <v>0</v>
      </c>
      <c r="AL8" s="39">
        <v>0.4</v>
      </c>
      <c r="AM8" s="39">
        <v>0.4</v>
      </c>
      <c r="AN8" s="39">
        <v>0</v>
      </c>
      <c r="AO8" s="243">
        <v>-0.8</v>
      </c>
    </row>
    <row r="9" spans="1:41" ht="15.75" customHeight="1">
      <c r="B9" s="209" t="s">
        <v>218</v>
      </c>
      <c r="C9" s="249" t="s">
        <v>349</v>
      </c>
      <c r="D9" s="39" t="s">
        <v>341</v>
      </c>
      <c r="E9" s="217" t="s">
        <v>350</v>
      </c>
      <c r="F9" s="39" t="s">
        <v>351</v>
      </c>
      <c r="G9" s="251" t="s">
        <v>303</v>
      </c>
      <c r="H9" s="40" t="s">
        <v>352</v>
      </c>
      <c r="I9" s="252" t="s">
        <v>353</v>
      </c>
      <c r="J9" s="253">
        <v>32.200000000000003</v>
      </c>
      <c r="K9" s="242" t="s">
        <v>354</v>
      </c>
      <c r="L9" s="217"/>
      <c r="M9" s="243"/>
      <c r="N9" s="244">
        <v>22</v>
      </c>
      <c r="O9" s="245"/>
      <c r="P9" s="245"/>
      <c r="Q9" s="245"/>
      <c r="R9" s="245"/>
      <c r="S9" s="246">
        <v>0.70840000000000003</v>
      </c>
      <c r="T9" s="245"/>
      <c r="U9" s="126"/>
      <c r="V9" s="114"/>
      <c r="W9" s="247"/>
      <c r="X9" s="246">
        <v>0.70840000000000003</v>
      </c>
      <c r="Y9" s="247"/>
      <c r="Z9" s="39"/>
      <c r="AA9" s="247"/>
      <c r="AB9" s="39"/>
      <c r="AC9" s="246">
        <v>0</v>
      </c>
      <c r="AD9" s="114"/>
      <c r="AE9" s="247"/>
      <c r="AF9" s="39"/>
      <c r="AG9" s="247"/>
      <c r="AH9" s="248">
        <v>0.7</v>
      </c>
      <c r="AI9" s="39">
        <v>0.7</v>
      </c>
      <c r="AJ9" s="39">
        <v>0</v>
      </c>
      <c r="AK9" s="39">
        <v>0</v>
      </c>
      <c r="AL9" s="39">
        <v>0.1</v>
      </c>
      <c r="AM9" s="39">
        <v>1.7</v>
      </c>
      <c r="AN9" s="39">
        <v>-0.15</v>
      </c>
      <c r="AO9" s="243">
        <v>0.08</v>
      </c>
    </row>
    <row r="10" spans="1:41" ht="15.75" customHeight="1">
      <c r="B10" s="209" t="s">
        <v>218</v>
      </c>
      <c r="C10" s="254" t="s">
        <v>355</v>
      </c>
      <c r="D10" s="39" t="s">
        <v>341</v>
      </c>
      <c r="E10" s="217" t="s">
        <v>316</v>
      </c>
      <c r="F10" s="217" t="s">
        <v>342</v>
      </c>
      <c r="G10" s="251" t="s">
        <v>303</v>
      </c>
      <c r="H10" s="40" t="s">
        <v>343</v>
      </c>
      <c r="I10" s="252" t="s">
        <v>353</v>
      </c>
      <c r="J10" s="253">
        <v>570</v>
      </c>
      <c r="K10" s="242" t="s">
        <v>356</v>
      </c>
      <c r="L10" s="39"/>
      <c r="M10" s="243"/>
      <c r="N10" s="244">
        <v>3</v>
      </c>
      <c r="O10" s="245"/>
      <c r="P10" s="245"/>
      <c r="Q10" s="245"/>
      <c r="R10" s="245"/>
      <c r="S10" s="246">
        <v>1.71</v>
      </c>
      <c r="T10" s="245"/>
      <c r="U10" s="126"/>
      <c r="V10" s="114"/>
      <c r="W10" s="247"/>
      <c r="X10" s="246">
        <v>0.1404</v>
      </c>
      <c r="Y10" s="247"/>
      <c r="Z10" s="39"/>
      <c r="AA10" s="247"/>
      <c r="AB10" s="39"/>
      <c r="AC10" s="246">
        <v>0</v>
      </c>
      <c r="AD10" s="114"/>
      <c r="AE10" s="247"/>
      <c r="AF10" s="39"/>
      <c r="AG10" s="247"/>
      <c r="AH10" s="248">
        <v>0.1404</v>
      </c>
      <c r="AI10" s="39">
        <v>0.1404</v>
      </c>
      <c r="AJ10" s="39">
        <v>0</v>
      </c>
      <c r="AK10" s="39">
        <v>0</v>
      </c>
      <c r="AL10" s="39">
        <v>0</v>
      </c>
      <c r="AM10" s="39">
        <v>0</v>
      </c>
      <c r="AN10" s="39">
        <v>-0.05</v>
      </c>
      <c r="AO10" s="243">
        <v>0.16</v>
      </c>
    </row>
    <row r="11" spans="1:41" ht="15.75" customHeight="1">
      <c r="B11" s="34" t="s">
        <v>219</v>
      </c>
      <c r="C11" s="208"/>
      <c r="D11" s="39"/>
      <c r="E11" s="217"/>
      <c r="F11" s="126"/>
      <c r="G11" s="127"/>
      <c r="H11" s="40"/>
      <c r="I11" s="130"/>
      <c r="J11" s="131"/>
      <c r="K11" s="126"/>
      <c r="L11" s="126"/>
      <c r="M11" s="129"/>
      <c r="N11" s="134"/>
      <c r="O11" s="126"/>
      <c r="P11" s="126"/>
      <c r="Q11" s="126"/>
      <c r="R11" s="127"/>
      <c r="S11" s="41"/>
      <c r="T11" s="135"/>
      <c r="U11" s="126"/>
      <c r="V11" s="135"/>
      <c r="W11" s="129"/>
      <c r="X11" s="41"/>
      <c r="Y11" s="135"/>
      <c r="Z11" s="126"/>
      <c r="AA11" s="135"/>
      <c r="AB11" s="129"/>
      <c r="AC11" s="126"/>
      <c r="AD11" s="41"/>
      <c r="AE11" s="39"/>
      <c r="AF11" s="41"/>
      <c r="AG11" s="39"/>
      <c r="AH11" s="130"/>
      <c r="AI11" s="135"/>
      <c r="AJ11" s="126"/>
      <c r="AK11" s="135"/>
      <c r="AL11" s="126"/>
      <c r="AM11" s="135"/>
      <c r="AN11" s="126"/>
      <c r="AO11" s="129"/>
    </row>
    <row r="12" spans="1:41" ht="15.75" customHeight="1">
      <c r="B12" s="34" t="s">
        <v>219</v>
      </c>
      <c r="C12" s="208"/>
      <c r="D12" s="39"/>
      <c r="E12" s="217"/>
      <c r="F12" s="126"/>
      <c r="G12" s="127"/>
      <c r="H12" s="40"/>
      <c r="I12" s="130"/>
      <c r="J12" s="131"/>
      <c r="K12" s="126"/>
      <c r="L12" s="126"/>
      <c r="M12" s="129"/>
      <c r="N12" s="134"/>
      <c r="O12" s="126"/>
      <c r="P12" s="126"/>
      <c r="Q12" s="126"/>
      <c r="R12" s="127"/>
      <c r="S12" s="135"/>
      <c r="T12" s="135"/>
      <c r="U12" s="126"/>
      <c r="V12" s="135"/>
      <c r="W12" s="129"/>
      <c r="X12" s="41"/>
      <c r="Y12" s="135"/>
      <c r="Z12" s="126"/>
      <c r="AA12" s="135"/>
      <c r="AB12" s="129"/>
      <c r="AC12" s="126"/>
      <c r="AD12" s="41"/>
      <c r="AE12" s="39"/>
      <c r="AF12" s="41"/>
      <c r="AG12" s="39"/>
      <c r="AH12" s="130"/>
      <c r="AI12" s="135"/>
      <c r="AJ12" s="126"/>
      <c r="AK12" s="135"/>
      <c r="AL12" s="126"/>
      <c r="AM12" s="135"/>
      <c r="AN12" s="126"/>
      <c r="AO12" s="129"/>
    </row>
    <row r="13" spans="1:41" ht="15.75" customHeight="1">
      <c r="B13" s="34" t="s">
        <v>220</v>
      </c>
      <c r="C13" s="208"/>
      <c r="D13" s="217"/>
      <c r="E13" s="217"/>
      <c r="F13" s="218"/>
      <c r="G13" s="219"/>
      <c r="H13" s="40"/>
      <c r="I13" s="128"/>
      <c r="J13" s="220"/>
      <c r="K13" s="219"/>
      <c r="L13" s="218"/>
      <c r="M13" s="129"/>
      <c r="N13" s="134"/>
      <c r="O13" s="126"/>
      <c r="P13" s="126"/>
      <c r="Q13" s="126"/>
      <c r="R13" s="127"/>
      <c r="S13" s="135"/>
      <c r="T13" s="135"/>
      <c r="U13" s="126"/>
      <c r="V13" s="135"/>
      <c r="W13" s="129"/>
      <c r="X13" s="41"/>
      <c r="Y13" s="135"/>
      <c r="Z13" s="126"/>
      <c r="AA13" s="135"/>
      <c r="AB13" s="129"/>
      <c r="AC13" s="126"/>
      <c r="AD13" s="41"/>
      <c r="AE13" s="39"/>
      <c r="AF13" s="41"/>
      <c r="AG13" s="39"/>
      <c r="AH13" s="130"/>
      <c r="AI13" s="135"/>
      <c r="AJ13" s="126"/>
      <c r="AK13" s="135"/>
      <c r="AL13" s="126"/>
      <c r="AM13" s="135"/>
      <c r="AN13" s="126"/>
      <c r="AO13" s="129"/>
    </row>
    <row r="14" spans="1:41" ht="15.75" customHeight="1">
      <c r="B14" s="34" t="s">
        <v>220</v>
      </c>
      <c r="C14" s="208"/>
      <c r="D14" s="217"/>
      <c r="E14" s="217"/>
      <c r="F14" s="218"/>
      <c r="G14" s="219"/>
      <c r="H14" s="40"/>
      <c r="I14" s="128"/>
      <c r="J14" s="220"/>
      <c r="K14" s="219"/>
      <c r="L14" s="218"/>
      <c r="M14" s="129"/>
      <c r="N14" s="134"/>
      <c r="O14" s="126"/>
      <c r="P14" s="126"/>
      <c r="Q14" s="126"/>
      <c r="R14" s="127"/>
      <c r="S14" s="135"/>
      <c r="T14" s="135"/>
      <c r="U14" s="126"/>
      <c r="V14" s="135"/>
      <c r="W14" s="129"/>
      <c r="X14" s="41"/>
      <c r="Y14" s="135"/>
      <c r="Z14" s="126"/>
      <c r="AA14" s="135"/>
      <c r="AB14" s="129"/>
      <c r="AC14" s="126"/>
      <c r="AD14" s="41"/>
      <c r="AE14" s="39"/>
      <c r="AF14" s="41"/>
      <c r="AG14" s="39"/>
      <c r="AH14" s="130"/>
      <c r="AI14" s="135"/>
      <c r="AJ14" s="126"/>
      <c r="AK14" s="135"/>
      <c r="AL14" s="126"/>
      <c r="AM14" s="135"/>
      <c r="AN14" s="126"/>
      <c r="AO14" s="129"/>
    </row>
    <row r="15" spans="1:41" ht="15.75" customHeight="1">
      <c r="B15" s="34" t="s">
        <v>221</v>
      </c>
      <c r="C15" s="255" t="s">
        <v>357</v>
      </c>
      <c r="D15" s="39" t="s">
        <v>358</v>
      </c>
      <c r="E15" s="217" t="s">
        <v>316</v>
      </c>
      <c r="F15" s="39" t="s">
        <v>359</v>
      </c>
      <c r="G15" s="251" t="s">
        <v>303</v>
      </c>
      <c r="H15" s="40" t="s">
        <v>360</v>
      </c>
      <c r="I15" s="252" t="s">
        <v>361</v>
      </c>
      <c r="J15" s="253" t="s">
        <v>362</v>
      </c>
      <c r="K15" s="39" t="s">
        <v>363</v>
      </c>
      <c r="L15" s="39"/>
      <c r="M15" s="256"/>
      <c r="N15" s="252">
        <v>550</v>
      </c>
      <c r="O15" s="245"/>
      <c r="P15" s="245"/>
      <c r="Q15" s="245"/>
      <c r="R15" s="245"/>
      <c r="S15" s="257">
        <v>0.120711</v>
      </c>
      <c r="T15" s="245"/>
      <c r="U15" s="245"/>
      <c r="V15" s="115"/>
      <c r="W15" s="258"/>
      <c r="X15" s="257">
        <v>0.120711</v>
      </c>
      <c r="Y15" s="258"/>
      <c r="Z15" s="105"/>
      <c r="AA15" s="258"/>
      <c r="AB15" s="138"/>
      <c r="AC15" s="243">
        <v>-1588.441</v>
      </c>
      <c r="AD15" s="257"/>
      <c r="AE15" s="258"/>
      <c r="AF15" s="105"/>
      <c r="AG15" s="138"/>
      <c r="AH15" s="39">
        <v>-7.5999999999999998E-2</v>
      </c>
      <c r="AI15" s="39">
        <v>-0.36299999999999999</v>
      </c>
      <c r="AJ15" s="39">
        <v>0.19</v>
      </c>
      <c r="AK15" s="39">
        <v>0.19</v>
      </c>
      <c r="AL15" s="39">
        <v>0</v>
      </c>
      <c r="AM15" s="39">
        <v>0</v>
      </c>
      <c r="AN15" s="39">
        <v>7.1999999999999995E-2</v>
      </c>
      <c r="AO15" s="243">
        <v>0.221</v>
      </c>
    </row>
    <row r="16" spans="1:41" ht="15.75" customHeight="1">
      <c r="B16" s="34" t="s">
        <v>221</v>
      </c>
      <c r="C16" s="208"/>
      <c r="D16" s="39"/>
      <c r="E16" s="217"/>
      <c r="F16" s="126"/>
      <c r="G16" s="127"/>
      <c r="H16" s="40"/>
      <c r="I16" s="130"/>
      <c r="J16" s="131"/>
      <c r="K16" s="126"/>
      <c r="L16" s="126"/>
      <c r="M16" s="129"/>
      <c r="N16" s="134"/>
      <c r="O16" s="126"/>
      <c r="P16" s="126"/>
      <c r="Q16" s="126"/>
      <c r="R16" s="127"/>
      <c r="S16" s="135"/>
      <c r="T16" s="135"/>
      <c r="U16" s="126"/>
      <c r="V16" s="135"/>
      <c r="W16" s="129"/>
      <c r="X16" s="41"/>
      <c r="Y16" s="135"/>
      <c r="Z16" s="126"/>
      <c r="AA16" s="135"/>
      <c r="AB16" s="129"/>
      <c r="AC16" s="126"/>
      <c r="AD16" s="41"/>
      <c r="AE16" s="39"/>
      <c r="AF16" s="41"/>
      <c r="AG16" s="39"/>
      <c r="AH16" s="130"/>
      <c r="AI16" s="135"/>
      <c r="AJ16" s="126"/>
      <c r="AK16" s="135"/>
      <c r="AL16" s="126"/>
      <c r="AM16" s="135"/>
      <c r="AN16" s="126"/>
      <c r="AO16" s="129"/>
    </row>
    <row r="17" spans="2:41" ht="15.75" customHeight="1">
      <c r="B17" s="33" t="s">
        <v>222</v>
      </c>
      <c r="C17" s="208"/>
      <c r="D17" s="39"/>
      <c r="E17" s="39"/>
      <c r="F17" s="126"/>
      <c r="G17" s="127"/>
      <c r="H17" s="40"/>
      <c r="I17" s="130"/>
      <c r="J17" s="131"/>
      <c r="K17" s="126"/>
      <c r="L17" s="126"/>
      <c r="M17" s="132"/>
      <c r="N17" s="130"/>
      <c r="O17" s="126"/>
      <c r="P17" s="126"/>
      <c r="Q17" s="126"/>
      <c r="R17" s="127"/>
      <c r="S17" s="135"/>
      <c r="T17" s="135"/>
      <c r="U17" s="137"/>
      <c r="V17" s="135"/>
      <c r="W17" s="138"/>
      <c r="X17" s="136"/>
      <c r="Y17" s="135"/>
      <c r="Z17" s="137"/>
      <c r="AA17" s="135"/>
      <c r="AB17" s="138"/>
      <c r="AC17" s="137"/>
      <c r="AD17" s="41"/>
      <c r="AE17" s="105"/>
      <c r="AF17" s="41"/>
      <c r="AG17" s="105"/>
      <c r="AH17" s="136"/>
      <c r="AI17" s="135"/>
      <c r="AJ17" s="137"/>
      <c r="AK17" s="135"/>
      <c r="AL17" s="137"/>
      <c r="AM17" s="135"/>
      <c r="AN17" s="126"/>
      <c r="AO17" s="129"/>
    </row>
    <row r="18" spans="2:41" ht="15.75" customHeight="1">
      <c r="B18" s="33" t="s">
        <v>222</v>
      </c>
      <c r="C18" s="208"/>
      <c r="D18" s="39"/>
      <c r="E18" s="39"/>
      <c r="F18" s="126"/>
      <c r="G18" s="127"/>
      <c r="H18" s="40"/>
      <c r="I18" s="130"/>
      <c r="J18" s="131"/>
      <c r="K18" s="126"/>
      <c r="L18" s="126"/>
      <c r="M18" s="133"/>
      <c r="N18" s="130"/>
      <c r="O18" s="126"/>
      <c r="P18" s="126"/>
      <c r="Q18" s="126"/>
      <c r="R18" s="127"/>
      <c r="S18" s="139"/>
      <c r="T18" s="139"/>
      <c r="U18" s="137"/>
      <c r="V18" s="139"/>
      <c r="W18" s="138"/>
      <c r="X18" s="136"/>
      <c r="Y18" s="139"/>
      <c r="Z18" s="137"/>
      <c r="AA18" s="139"/>
      <c r="AB18" s="138"/>
      <c r="AC18" s="106"/>
      <c r="AD18" s="106"/>
      <c r="AE18" s="105"/>
      <c r="AF18" s="106"/>
      <c r="AG18" s="105"/>
      <c r="AH18" s="136"/>
      <c r="AI18" s="139"/>
      <c r="AJ18" s="137"/>
      <c r="AK18" s="139"/>
      <c r="AL18" s="137"/>
      <c r="AM18" s="139"/>
      <c r="AN18" s="137"/>
      <c r="AO18" s="138"/>
    </row>
    <row r="19" spans="2:41" ht="15.75" customHeight="1">
      <c r="B19" s="33" t="s">
        <v>222</v>
      </c>
      <c r="C19" s="208"/>
      <c r="D19" s="39"/>
      <c r="E19" s="39"/>
      <c r="F19" s="126"/>
      <c r="G19" s="127"/>
      <c r="H19" s="40"/>
      <c r="I19" s="130"/>
      <c r="J19" s="131"/>
      <c r="K19" s="126"/>
      <c r="L19" s="126"/>
      <c r="M19" s="133"/>
      <c r="N19" s="130"/>
      <c r="O19" s="126"/>
      <c r="P19" s="126"/>
      <c r="Q19" s="126"/>
      <c r="R19" s="127"/>
      <c r="S19" s="139"/>
      <c r="T19" s="139"/>
      <c r="U19" s="137"/>
      <c r="V19" s="139"/>
      <c r="W19" s="138"/>
      <c r="X19" s="136"/>
      <c r="Y19" s="139"/>
      <c r="Z19" s="137"/>
      <c r="AA19" s="139"/>
      <c r="AB19" s="138"/>
      <c r="AC19" s="106"/>
      <c r="AD19" s="106"/>
      <c r="AE19" s="105"/>
      <c r="AF19" s="106"/>
      <c r="AG19" s="105"/>
      <c r="AH19" s="136"/>
      <c r="AI19" s="139"/>
      <c r="AJ19" s="137"/>
      <c r="AK19" s="139"/>
      <c r="AL19" s="137"/>
      <c r="AM19" s="139"/>
      <c r="AN19" s="137"/>
      <c r="AO19" s="138"/>
    </row>
    <row r="20" spans="2:41" ht="15.75" customHeight="1">
      <c r="B20" s="33" t="s">
        <v>222</v>
      </c>
      <c r="C20" s="208"/>
      <c r="D20" s="39"/>
      <c r="E20" s="39"/>
      <c r="F20" s="126"/>
      <c r="G20" s="127"/>
      <c r="H20" s="40"/>
      <c r="I20" s="130"/>
      <c r="J20" s="131"/>
      <c r="K20" s="126"/>
      <c r="L20" s="126"/>
      <c r="M20" s="133"/>
      <c r="N20" s="130"/>
      <c r="O20" s="126"/>
      <c r="P20" s="126"/>
      <c r="Q20" s="126"/>
      <c r="R20" s="127"/>
      <c r="S20" s="139"/>
      <c r="T20" s="139"/>
      <c r="U20" s="137"/>
      <c r="V20" s="139"/>
      <c r="W20" s="138"/>
      <c r="X20" s="136"/>
      <c r="Y20" s="139"/>
      <c r="Z20" s="137"/>
      <c r="AA20" s="139"/>
      <c r="AB20" s="138"/>
      <c r="AC20" s="106"/>
      <c r="AD20" s="106"/>
      <c r="AE20" s="105"/>
      <c r="AF20" s="106"/>
      <c r="AG20" s="105"/>
      <c r="AH20" s="136"/>
      <c r="AI20" s="139"/>
      <c r="AJ20" s="137"/>
      <c r="AK20" s="139"/>
      <c r="AL20" s="137"/>
      <c r="AM20" s="139"/>
      <c r="AN20" s="137"/>
      <c r="AO20" s="138"/>
    </row>
    <row r="21" spans="2:41" ht="15.75" customHeight="1">
      <c r="B21" s="33" t="s">
        <v>222</v>
      </c>
      <c r="C21" s="208"/>
      <c r="D21" s="39"/>
      <c r="E21" s="39"/>
      <c r="F21" s="126"/>
      <c r="G21" s="127"/>
      <c r="H21" s="40"/>
      <c r="I21" s="130"/>
      <c r="J21" s="131"/>
      <c r="K21" s="126"/>
      <c r="L21" s="126"/>
      <c r="M21" s="133"/>
      <c r="N21" s="130"/>
      <c r="O21" s="126"/>
      <c r="P21" s="126"/>
      <c r="Q21" s="126"/>
      <c r="R21" s="127"/>
      <c r="S21" s="139"/>
      <c r="T21" s="139"/>
      <c r="U21" s="137"/>
      <c r="V21" s="139"/>
      <c r="W21" s="138"/>
      <c r="X21" s="136"/>
      <c r="Y21" s="139"/>
      <c r="Z21" s="137"/>
      <c r="AA21" s="139"/>
      <c r="AB21" s="138"/>
      <c r="AC21" s="106"/>
      <c r="AD21" s="106"/>
      <c r="AE21" s="105"/>
      <c r="AF21" s="106"/>
      <c r="AG21" s="105"/>
      <c r="AH21" s="136"/>
      <c r="AI21" s="139"/>
      <c r="AJ21" s="137"/>
      <c r="AK21" s="139"/>
      <c r="AL21" s="137"/>
      <c r="AM21" s="139"/>
      <c r="AN21" s="137"/>
      <c r="AO21" s="138"/>
    </row>
    <row r="22" spans="2:41" ht="15.75" customHeight="1" thickBot="1">
      <c r="B22" s="32"/>
      <c r="C22" s="90"/>
      <c r="D22" s="90"/>
      <c r="E22" s="90"/>
      <c r="F22" s="90"/>
      <c r="G22" s="90"/>
      <c r="H22" s="91"/>
      <c r="I22" s="92"/>
      <c r="J22" s="93"/>
      <c r="K22" s="90"/>
      <c r="L22" s="90"/>
      <c r="M22" s="30"/>
      <c r="N22" s="92"/>
      <c r="O22" s="94"/>
      <c r="P22" s="94"/>
      <c r="Q22" s="94"/>
      <c r="R22" s="113"/>
      <c r="S22" s="38"/>
      <c r="T22" s="37"/>
      <c r="U22" s="37"/>
      <c r="V22" s="37"/>
      <c r="W22" s="36"/>
      <c r="X22" s="38"/>
      <c r="Y22" s="37"/>
      <c r="Z22" s="37"/>
      <c r="AA22" s="37"/>
      <c r="AB22" s="36"/>
      <c r="AC22" s="116"/>
      <c r="AD22" s="37"/>
      <c r="AE22" s="37"/>
      <c r="AF22" s="37"/>
      <c r="AG22" s="37"/>
      <c r="AH22" s="31"/>
      <c r="AI22" s="104"/>
      <c r="AJ22" s="104"/>
      <c r="AK22" s="104"/>
      <c r="AL22" s="104"/>
      <c r="AM22" s="104"/>
      <c r="AN22" s="90"/>
      <c r="AO22" s="30"/>
    </row>
    <row r="23" spans="2:41" ht="15" customHeight="1" thickBot="1">
      <c r="B23" s="118" t="s">
        <v>79</v>
      </c>
      <c r="C23" s="205"/>
      <c r="D23" s="205"/>
      <c r="E23" s="205"/>
      <c r="F23" s="205"/>
      <c r="G23" s="205"/>
      <c r="H23" s="205"/>
      <c r="I23" s="205"/>
      <c r="J23" s="205"/>
      <c r="K23" s="205"/>
      <c r="L23" s="205"/>
      <c r="M23" s="205"/>
      <c r="N23" s="205"/>
      <c r="O23" s="205"/>
      <c r="P23" s="205"/>
      <c r="Q23" s="205"/>
      <c r="R23" s="205"/>
      <c r="S23" s="140">
        <f t="shared" ref="S23:AG23" si="0">SUM(S7:S21)</f>
        <v>31.583110999999999</v>
      </c>
      <c r="T23" s="141">
        <f t="shared" si="0"/>
        <v>0</v>
      </c>
      <c r="U23" s="141">
        <f t="shared" si="0"/>
        <v>0</v>
      </c>
      <c r="V23" s="141"/>
      <c r="W23" s="142">
        <f t="shared" si="0"/>
        <v>0</v>
      </c>
      <c r="X23" s="140">
        <f t="shared" si="0"/>
        <v>2.975511</v>
      </c>
      <c r="Y23" s="141">
        <f t="shared" si="0"/>
        <v>0</v>
      </c>
      <c r="Z23" s="141">
        <f t="shared" si="0"/>
        <v>0</v>
      </c>
      <c r="AA23" s="141">
        <f t="shared" si="0"/>
        <v>0</v>
      </c>
      <c r="AB23" s="142">
        <f t="shared" si="0"/>
        <v>0</v>
      </c>
      <c r="AC23" s="141">
        <f t="shared" si="0"/>
        <v>-1588.441</v>
      </c>
      <c r="AD23" s="141">
        <f t="shared" si="0"/>
        <v>0</v>
      </c>
      <c r="AE23" s="141">
        <f t="shared" si="0"/>
        <v>0</v>
      </c>
      <c r="AF23" s="141">
        <f t="shared" si="0"/>
        <v>0</v>
      </c>
      <c r="AG23" s="141">
        <f t="shared" si="0"/>
        <v>0</v>
      </c>
      <c r="AH23" s="143">
        <f>SUM(AH7:AH17)</f>
        <v>2.7343999999999999</v>
      </c>
      <c r="AI23" s="210"/>
      <c r="AJ23" s="143">
        <f>SUM(AJ7:AJ16)</f>
        <v>0.19</v>
      </c>
      <c r="AK23" s="210"/>
      <c r="AL23" s="143">
        <f>SUM(AL7:AL17)</f>
        <v>0.6</v>
      </c>
      <c r="AM23" s="210"/>
      <c r="AN23" s="143">
        <f>SUM(AN7:AN17)</f>
        <v>-0.42799999999999994</v>
      </c>
      <c r="AO23" s="210"/>
    </row>
    <row r="24" spans="2:41">
      <c r="B24" s="27"/>
      <c r="C24" s="27"/>
      <c r="D24" s="27"/>
      <c r="E24" s="27"/>
      <c r="F24" s="27"/>
      <c r="G24" s="27"/>
      <c r="H24" s="27"/>
      <c r="I24" s="27"/>
      <c r="J24" s="27"/>
      <c r="K24" s="27"/>
      <c r="L24" s="27"/>
      <c r="M24" s="27"/>
      <c r="N24" s="27"/>
      <c r="O24" s="29"/>
      <c r="P24" s="29"/>
      <c r="Q24" s="29"/>
      <c r="R24" s="29"/>
      <c r="S24" s="27"/>
      <c r="T24" s="27"/>
      <c r="U24" s="27"/>
      <c r="V24" s="27"/>
      <c r="W24" s="27"/>
      <c r="X24" s="27"/>
      <c r="Y24" s="27"/>
      <c r="Z24" s="27"/>
      <c r="AA24" s="27"/>
      <c r="AB24" s="27"/>
      <c r="AC24" s="27"/>
      <c r="AD24" s="27"/>
      <c r="AE24" s="27"/>
      <c r="AF24" s="27"/>
      <c r="AG24" s="27"/>
      <c r="AH24" s="27"/>
      <c r="AI24" s="27"/>
      <c r="AJ24" s="27"/>
      <c r="AK24" s="27"/>
      <c r="AL24" s="27"/>
      <c r="AM24" s="27"/>
      <c r="AN24" s="27"/>
      <c r="AO24" s="27"/>
    </row>
    <row r="25" spans="2:41" ht="16.5" customHeight="1">
      <c r="B25" s="27"/>
      <c r="C25" s="27"/>
      <c r="D25" s="27"/>
      <c r="E25" s="27"/>
      <c r="F25" s="27"/>
      <c r="G25" s="27"/>
      <c r="H25" s="27"/>
      <c r="I25" s="27"/>
      <c r="J25" s="27"/>
      <c r="K25" s="27"/>
      <c r="L25" s="27"/>
      <c r="M25" s="27"/>
      <c r="N25" s="27"/>
      <c r="O25" s="29"/>
      <c r="P25" s="29"/>
      <c r="Q25" s="29"/>
      <c r="R25" s="29"/>
      <c r="S25" s="28"/>
      <c r="T25" s="28"/>
      <c r="U25" s="28"/>
      <c r="V25" s="28"/>
      <c r="W25" s="28"/>
      <c r="X25" s="28"/>
      <c r="Y25" s="28"/>
      <c r="Z25" s="28"/>
      <c r="AA25" s="28"/>
      <c r="AB25" s="28"/>
      <c r="AC25" s="27"/>
      <c r="AD25" s="27"/>
      <c r="AE25" s="27"/>
      <c r="AF25" s="27"/>
      <c r="AG25" s="27"/>
      <c r="AH25" s="28"/>
      <c r="AI25" s="27"/>
      <c r="AJ25" s="27"/>
      <c r="AK25" s="27"/>
      <c r="AL25" s="27"/>
      <c r="AM25" s="27"/>
      <c r="AN25" s="27"/>
      <c r="AO25" s="27"/>
    </row>
    <row r="26" spans="2:41" ht="16.5" customHeight="1">
      <c r="B26" s="27"/>
      <c r="C26" s="27"/>
      <c r="D26" s="27"/>
      <c r="E26" s="27"/>
      <c r="F26" s="27"/>
      <c r="G26" s="27"/>
      <c r="H26" s="27"/>
      <c r="I26" s="27"/>
      <c r="J26" s="27"/>
      <c r="K26" s="27"/>
      <c r="L26" s="27"/>
      <c r="M26" s="27"/>
      <c r="N26" s="27"/>
      <c r="O26" s="29"/>
      <c r="P26" s="29"/>
      <c r="Q26" s="29"/>
      <c r="R26" s="29"/>
      <c r="S26" s="28"/>
      <c r="T26" s="28"/>
      <c r="U26" s="28"/>
      <c r="V26" s="28"/>
      <c r="W26" s="28"/>
      <c r="X26" s="28"/>
      <c r="Y26" s="28"/>
      <c r="Z26" s="28"/>
      <c r="AA26" s="28"/>
      <c r="AB26" s="28"/>
      <c r="AC26" s="27"/>
      <c r="AD26" s="27"/>
      <c r="AE26" s="27"/>
      <c r="AF26" s="27"/>
      <c r="AG26" s="27"/>
      <c r="AH26" s="28"/>
      <c r="AI26" s="27"/>
      <c r="AJ26" s="27"/>
      <c r="AK26" s="27"/>
      <c r="AL26" s="27"/>
      <c r="AM26" s="27"/>
      <c r="AN26" s="27"/>
      <c r="AO26" s="27"/>
    </row>
    <row r="27" spans="2:41" ht="16.5" customHeight="1">
      <c r="B27" s="27"/>
      <c r="C27" s="27"/>
      <c r="D27" s="27"/>
      <c r="E27" s="27"/>
      <c r="F27" s="27"/>
      <c r="G27" s="27"/>
      <c r="H27" s="27"/>
      <c r="I27" s="27"/>
      <c r="J27" s="27"/>
      <c r="K27" s="27"/>
      <c r="L27" s="27"/>
      <c r="M27" s="27"/>
      <c r="N27" s="27"/>
      <c r="O27" s="29"/>
      <c r="P27" s="29"/>
      <c r="Q27" s="29"/>
      <c r="R27" s="29"/>
      <c r="S27" s="28"/>
      <c r="T27" s="28"/>
      <c r="U27" s="28"/>
      <c r="V27" s="28"/>
      <c r="W27" s="28"/>
      <c r="X27" s="28"/>
      <c r="Y27" s="28"/>
      <c r="Z27" s="28"/>
      <c r="AA27" s="28"/>
      <c r="AB27" s="28"/>
      <c r="AC27" s="27"/>
      <c r="AD27" s="27"/>
      <c r="AE27" s="27"/>
      <c r="AF27" s="27"/>
      <c r="AG27" s="27"/>
      <c r="AH27" s="28"/>
      <c r="AI27" s="27"/>
      <c r="AJ27" s="27"/>
      <c r="AK27" s="27"/>
      <c r="AL27" s="27"/>
      <c r="AM27" s="27"/>
      <c r="AN27" s="27"/>
      <c r="AO27" s="27"/>
    </row>
    <row r="28" spans="2:41" ht="16.5" customHeight="1">
      <c r="C28" s="23"/>
      <c r="D28" s="23"/>
      <c r="E28" s="23"/>
      <c r="F28" s="23"/>
      <c r="G28" s="23"/>
      <c r="H28" s="23"/>
      <c r="I28" s="23"/>
      <c r="J28" s="23"/>
      <c r="K28" s="23"/>
      <c r="L28" s="23"/>
      <c r="M28" s="23"/>
      <c r="N28" s="23"/>
      <c r="O28" s="25"/>
      <c r="P28" s="25"/>
      <c r="Q28" s="25"/>
      <c r="R28" s="25"/>
      <c r="S28" s="26"/>
      <c r="T28" s="26"/>
      <c r="U28" s="26"/>
      <c r="V28" s="26"/>
      <c r="W28" s="26"/>
      <c r="X28" s="26"/>
      <c r="Y28" s="26"/>
      <c r="Z28" s="26"/>
      <c r="AA28" s="26"/>
      <c r="AB28" s="26"/>
      <c r="AC28" s="23"/>
      <c r="AD28" s="23"/>
      <c r="AE28" s="23"/>
      <c r="AF28" s="23"/>
      <c r="AG28" s="23"/>
      <c r="AH28" s="26"/>
      <c r="AI28" s="23"/>
      <c r="AJ28" s="23"/>
      <c r="AK28" s="23"/>
      <c r="AL28" s="23"/>
      <c r="AM28" s="23"/>
      <c r="AN28" s="23"/>
      <c r="AO28" s="23"/>
    </row>
    <row r="29" spans="2:41" ht="16.5" customHeight="1">
      <c r="C29" s="23"/>
      <c r="D29" s="23"/>
      <c r="E29" s="23"/>
      <c r="F29" s="23"/>
      <c r="G29" s="23"/>
      <c r="H29" s="23"/>
      <c r="I29" s="23"/>
      <c r="J29" s="23"/>
      <c r="K29" s="23"/>
      <c r="L29" s="23"/>
      <c r="M29" s="23"/>
      <c r="N29" s="23"/>
      <c r="O29" s="25"/>
      <c r="P29" s="25"/>
      <c r="Q29" s="25"/>
      <c r="R29" s="25"/>
      <c r="S29" s="26"/>
      <c r="T29" s="26"/>
      <c r="U29" s="26"/>
      <c r="V29" s="26"/>
      <c r="W29" s="26"/>
      <c r="X29" s="26"/>
      <c r="Y29" s="26"/>
      <c r="Z29" s="26"/>
      <c r="AA29" s="26"/>
      <c r="AB29" s="26"/>
      <c r="AC29" s="23"/>
      <c r="AD29" s="23"/>
      <c r="AE29" s="23"/>
      <c r="AF29" s="23"/>
      <c r="AG29" s="23"/>
      <c r="AH29" s="26"/>
      <c r="AI29" s="23"/>
      <c r="AJ29" s="23"/>
      <c r="AK29" s="23"/>
      <c r="AL29" s="23"/>
      <c r="AM29" s="23"/>
      <c r="AN29" s="23"/>
      <c r="AO29" s="23"/>
    </row>
    <row r="30" spans="2:41" ht="16.5" customHeight="1">
      <c r="C30" s="23"/>
      <c r="D30" s="23"/>
      <c r="E30" s="23"/>
      <c r="F30" s="23"/>
      <c r="G30" s="23"/>
      <c r="H30" s="23"/>
      <c r="I30" s="23"/>
      <c r="J30" s="23"/>
      <c r="K30" s="23"/>
      <c r="L30" s="23"/>
      <c r="M30" s="23"/>
      <c r="N30" s="23"/>
      <c r="O30" s="25"/>
      <c r="P30" s="25"/>
      <c r="Q30" s="25"/>
      <c r="R30" s="25"/>
      <c r="S30" s="26"/>
      <c r="T30" s="26"/>
      <c r="U30" s="26"/>
      <c r="V30" s="26"/>
      <c r="W30" s="26"/>
      <c r="X30" s="26"/>
      <c r="Y30" s="26"/>
      <c r="Z30" s="26"/>
      <c r="AA30" s="26"/>
      <c r="AB30" s="26"/>
      <c r="AC30" s="23"/>
      <c r="AD30" s="23"/>
      <c r="AE30" s="23"/>
      <c r="AF30" s="23"/>
      <c r="AG30" s="23"/>
      <c r="AH30" s="26"/>
      <c r="AI30" s="23"/>
      <c r="AJ30" s="23"/>
      <c r="AK30" s="23"/>
      <c r="AL30" s="23"/>
      <c r="AM30" s="23"/>
      <c r="AN30" s="23"/>
      <c r="AO30" s="23"/>
    </row>
    <row r="31" spans="2:41" ht="16.5" customHeight="1">
      <c r="C31" s="23"/>
      <c r="D31" s="23"/>
      <c r="E31" s="23"/>
      <c r="F31" s="23"/>
      <c r="G31" s="23"/>
      <c r="H31" s="23"/>
      <c r="I31" s="23"/>
      <c r="J31" s="23"/>
      <c r="K31" s="23"/>
      <c r="L31" s="23"/>
      <c r="M31" s="23"/>
      <c r="N31" s="23"/>
      <c r="O31" s="25"/>
      <c r="P31" s="25"/>
      <c r="Q31" s="25"/>
      <c r="R31" s="25"/>
      <c r="S31" s="26"/>
      <c r="T31" s="26"/>
      <c r="U31" s="26"/>
      <c r="V31" s="26"/>
      <c r="W31" s="26"/>
      <c r="X31" s="26"/>
      <c r="Y31" s="26"/>
      <c r="Z31" s="26"/>
      <c r="AA31" s="26"/>
      <c r="AB31" s="26"/>
      <c r="AC31" s="23"/>
      <c r="AD31" s="23"/>
      <c r="AE31" s="23"/>
      <c r="AF31" s="23"/>
      <c r="AG31" s="23"/>
      <c r="AH31" s="26"/>
      <c r="AI31" s="23"/>
      <c r="AJ31" s="23"/>
      <c r="AK31" s="23"/>
      <c r="AL31" s="23"/>
      <c r="AM31" s="23"/>
      <c r="AN31" s="23"/>
      <c r="AO31" s="23"/>
    </row>
    <row r="32" spans="2:41" ht="16.5" customHeight="1">
      <c r="C32" s="23"/>
      <c r="D32" s="23"/>
      <c r="E32" s="23"/>
      <c r="F32" s="23"/>
      <c r="G32" s="23"/>
      <c r="H32" s="23"/>
      <c r="I32" s="23"/>
      <c r="J32" s="23"/>
      <c r="K32" s="23"/>
      <c r="L32" s="23"/>
      <c r="M32" s="23"/>
      <c r="N32" s="23"/>
      <c r="O32" s="25"/>
      <c r="P32" s="25"/>
      <c r="Q32" s="25"/>
      <c r="R32" s="25"/>
      <c r="S32" s="26"/>
      <c r="T32" s="26"/>
      <c r="U32" s="26"/>
      <c r="V32" s="26"/>
      <c r="W32" s="26"/>
      <c r="X32" s="26"/>
      <c r="Y32" s="26"/>
      <c r="Z32" s="26"/>
      <c r="AA32" s="26"/>
      <c r="AB32" s="26"/>
      <c r="AC32" s="23"/>
      <c r="AD32" s="23"/>
      <c r="AE32" s="23"/>
      <c r="AF32" s="23"/>
      <c r="AG32" s="23"/>
      <c r="AH32" s="26"/>
      <c r="AI32" s="23"/>
      <c r="AJ32" s="23"/>
      <c r="AK32" s="23"/>
      <c r="AL32" s="23"/>
      <c r="AM32" s="23"/>
      <c r="AN32" s="23"/>
      <c r="AO32" s="23"/>
    </row>
    <row r="33" spans="3:41" ht="16.5" customHeight="1">
      <c r="C33" s="23"/>
      <c r="D33" s="23"/>
      <c r="E33" s="23"/>
      <c r="F33" s="23"/>
      <c r="G33" s="23"/>
      <c r="H33" s="23"/>
      <c r="I33" s="23"/>
      <c r="J33" s="23"/>
      <c r="K33" s="23"/>
      <c r="L33" s="23"/>
      <c r="M33" s="23"/>
      <c r="N33" s="23"/>
      <c r="O33" s="25"/>
      <c r="P33" s="25"/>
      <c r="Q33" s="25"/>
      <c r="R33" s="25"/>
      <c r="S33" s="26"/>
      <c r="T33" s="26"/>
      <c r="U33" s="26"/>
      <c r="V33" s="26"/>
      <c r="W33" s="26"/>
      <c r="X33" s="26"/>
      <c r="Y33" s="26"/>
      <c r="Z33" s="26"/>
      <c r="AA33" s="26"/>
      <c r="AB33" s="26"/>
      <c r="AC33" s="23"/>
      <c r="AD33" s="23"/>
      <c r="AE33" s="23"/>
      <c r="AF33" s="23"/>
      <c r="AG33" s="23"/>
      <c r="AH33" s="26"/>
      <c r="AI33" s="23"/>
      <c r="AJ33" s="23"/>
      <c r="AK33" s="23"/>
      <c r="AL33" s="23"/>
      <c r="AM33" s="23"/>
      <c r="AN33" s="23"/>
      <c r="AO33" s="23"/>
    </row>
    <row r="34" spans="3:41" ht="16.5" customHeight="1">
      <c r="C34" s="23"/>
      <c r="D34" s="23"/>
      <c r="E34" s="23"/>
      <c r="F34" s="23"/>
      <c r="G34" s="23"/>
      <c r="H34" s="23"/>
      <c r="I34" s="23"/>
      <c r="J34" s="23"/>
      <c r="K34" s="23"/>
      <c r="L34" s="23"/>
      <c r="M34" s="23"/>
      <c r="N34" s="23"/>
      <c r="O34" s="25"/>
      <c r="P34" s="25"/>
      <c r="Q34" s="25"/>
      <c r="R34" s="25"/>
      <c r="S34" s="26"/>
      <c r="T34" s="26"/>
      <c r="U34" s="26"/>
      <c r="V34" s="26"/>
      <c r="W34" s="26"/>
      <c r="X34" s="26"/>
      <c r="Y34" s="26"/>
      <c r="Z34" s="26"/>
      <c r="AA34" s="26"/>
      <c r="AB34" s="26"/>
      <c r="AC34" s="23"/>
      <c r="AD34" s="23"/>
      <c r="AE34" s="23"/>
      <c r="AF34" s="23"/>
      <c r="AG34" s="23"/>
      <c r="AH34" s="26"/>
      <c r="AI34" s="23"/>
      <c r="AJ34" s="23"/>
      <c r="AK34" s="23"/>
      <c r="AL34" s="23"/>
      <c r="AM34" s="23"/>
      <c r="AN34" s="23"/>
      <c r="AO34" s="23"/>
    </row>
    <row r="35" spans="3:41" ht="16.5" customHeight="1">
      <c r="C35" s="23"/>
      <c r="D35" s="23"/>
      <c r="E35" s="23"/>
      <c r="F35" s="23"/>
      <c r="G35" s="23"/>
      <c r="H35" s="23"/>
      <c r="I35" s="23"/>
      <c r="J35" s="23"/>
      <c r="K35" s="23"/>
      <c r="L35" s="23"/>
      <c r="M35" s="23"/>
      <c r="N35" s="23"/>
      <c r="O35" s="25"/>
      <c r="P35" s="25"/>
      <c r="Q35" s="25"/>
      <c r="R35" s="25"/>
      <c r="S35" s="26"/>
      <c r="T35" s="26"/>
      <c r="U35" s="26"/>
      <c r="V35" s="26"/>
      <c r="W35" s="26"/>
      <c r="X35" s="26"/>
      <c r="Y35" s="26"/>
      <c r="Z35" s="26"/>
      <c r="AA35" s="26"/>
      <c r="AB35" s="26"/>
      <c r="AC35" s="23"/>
      <c r="AD35" s="23"/>
      <c r="AE35" s="23"/>
      <c r="AF35" s="23"/>
      <c r="AG35" s="23"/>
      <c r="AH35" s="26"/>
      <c r="AI35" s="23"/>
      <c r="AJ35" s="23"/>
      <c r="AK35" s="23"/>
      <c r="AL35" s="23"/>
      <c r="AM35" s="23"/>
      <c r="AN35" s="23"/>
      <c r="AO35" s="23"/>
    </row>
    <row r="36" spans="3:41" ht="16.5" customHeight="1">
      <c r="C36" s="23"/>
      <c r="D36" s="23"/>
      <c r="E36" s="23"/>
      <c r="F36" s="23"/>
      <c r="G36" s="23"/>
      <c r="H36" s="23"/>
      <c r="I36" s="23"/>
      <c r="J36" s="23"/>
      <c r="K36" s="23"/>
      <c r="L36" s="23"/>
      <c r="M36" s="23"/>
      <c r="N36" s="23"/>
      <c r="O36" s="25"/>
      <c r="P36" s="25"/>
      <c r="Q36" s="25"/>
      <c r="R36" s="25"/>
      <c r="S36" s="26"/>
      <c r="T36" s="26"/>
      <c r="U36" s="26"/>
      <c r="V36" s="26"/>
      <c r="W36" s="26"/>
      <c r="X36" s="26"/>
      <c r="Y36" s="26"/>
      <c r="Z36" s="26"/>
      <c r="AA36" s="26"/>
      <c r="AB36" s="26"/>
      <c r="AC36" s="23"/>
      <c r="AD36" s="23"/>
      <c r="AE36" s="23"/>
      <c r="AF36" s="23"/>
      <c r="AG36" s="23"/>
      <c r="AH36" s="26"/>
      <c r="AI36" s="23"/>
      <c r="AJ36" s="23"/>
      <c r="AK36" s="23"/>
      <c r="AL36" s="23"/>
      <c r="AM36" s="23"/>
      <c r="AN36" s="23"/>
      <c r="AO36" s="23"/>
    </row>
    <row r="37" spans="3:41" ht="16.5" customHeight="1">
      <c r="C37" s="23"/>
      <c r="D37" s="23"/>
      <c r="E37" s="23"/>
      <c r="F37" s="23"/>
      <c r="G37" s="23"/>
      <c r="H37" s="23"/>
      <c r="I37" s="23"/>
      <c r="J37" s="23"/>
      <c r="K37" s="23"/>
      <c r="L37" s="23"/>
      <c r="M37" s="23"/>
      <c r="N37" s="23"/>
      <c r="O37" s="25"/>
      <c r="P37" s="25"/>
      <c r="Q37" s="25"/>
      <c r="R37" s="25"/>
      <c r="S37" s="26"/>
      <c r="T37" s="26"/>
      <c r="U37" s="26"/>
      <c r="V37" s="26"/>
      <c r="W37" s="26"/>
      <c r="X37" s="26"/>
      <c r="Y37" s="26"/>
      <c r="Z37" s="26"/>
      <c r="AA37" s="26"/>
      <c r="AB37" s="26"/>
      <c r="AC37" s="23"/>
      <c r="AD37" s="23"/>
      <c r="AE37" s="23"/>
      <c r="AF37" s="23"/>
      <c r="AG37" s="23"/>
      <c r="AH37" s="26"/>
      <c r="AI37" s="23"/>
      <c r="AJ37" s="23"/>
      <c r="AK37" s="23"/>
      <c r="AL37" s="23"/>
      <c r="AM37" s="23"/>
      <c r="AN37" s="23"/>
      <c r="AO37" s="23"/>
    </row>
    <row r="38" spans="3:41" ht="16.5" customHeight="1">
      <c r="C38" s="23"/>
      <c r="D38" s="23"/>
      <c r="E38" s="23"/>
      <c r="F38" s="23"/>
      <c r="G38" s="23"/>
      <c r="H38" s="23"/>
      <c r="I38" s="23"/>
      <c r="J38" s="23"/>
      <c r="K38" s="23"/>
      <c r="L38" s="23"/>
      <c r="M38" s="23"/>
      <c r="N38" s="23"/>
      <c r="O38" s="25"/>
      <c r="P38" s="25"/>
      <c r="Q38" s="25"/>
      <c r="R38" s="25"/>
      <c r="S38" s="26"/>
      <c r="T38" s="26"/>
      <c r="U38" s="26"/>
      <c r="V38" s="26"/>
      <c r="W38" s="26"/>
      <c r="X38" s="26"/>
      <c r="Y38" s="26"/>
      <c r="Z38" s="26"/>
      <c r="AA38" s="26"/>
      <c r="AB38" s="26"/>
      <c r="AC38" s="23"/>
      <c r="AD38" s="23"/>
      <c r="AE38" s="23"/>
      <c r="AF38" s="23"/>
      <c r="AG38" s="23"/>
      <c r="AH38" s="26"/>
      <c r="AI38" s="23"/>
      <c r="AJ38" s="23"/>
      <c r="AK38" s="23"/>
      <c r="AL38" s="23"/>
      <c r="AM38" s="23"/>
      <c r="AN38" s="23"/>
      <c r="AO38" s="23"/>
    </row>
    <row r="39" spans="3:41" ht="16.5" customHeight="1">
      <c r="C39" s="23"/>
      <c r="D39" s="23"/>
      <c r="E39" s="23"/>
      <c r="F39" s="23"/>
      <c r="G39" s="23"/>
      <c r="H39" s="23"/>
      <c r="I39" s="23"/>
      <c r="J39" s="23"/>
      <c r="K39" s="23"/>
      <c r="L39" s="23"/>
      <c r="M39" s="23"/>
      <c r="N39" s="23"/>
      <c r="O39" s="25"/>
      <c r="P39" s="25"/>
      <c r="Q39" s="25"/>
      <c r="R39" s="25"/>
      <c r="S39" s="26"/>
      <c r="T39" s="26"/>
      <c r="U39" s="26"/>
      <c r="V39" s="26"/>
      <c r="W39" s="26"/>
      <c r="X39" s="26"/>
      <c r="Y39" s="26"/>
      <c r="Z39" s="26"/>
      <c r="AA39" s="26"/>
      <c r="AB39" s="26"/>
      <c r="AC39" s="23"/>
      <c r="AD39" s="23"/>
      <c r="AE39" s="23"/>
      <c r="AF39" s="23"/>
      <c r="AG39" s="23"/>
      <c r="AH39" s="26"/>
      <c r="AI39" s="23"/>
      <c r="AJ39" s="23"/>
      <c r="AK39" s="23"/>
      <c r="AL39" s="23"/>
      <c r="AM39" s="23"/>
      <c r="AN39" s="23"/>
      <c r="AO39" s="23"/>
    </row>
    <row r="40" spans="3:41" ht="16.5" customHeight="1">
      <c r="C40" s="23"/>
      <c r="D40" s="23"/>
      <c r="E40" s="23"/>
      <c r="F40" s="23"/>
      <c r="G40" s="23"/>
      <c r="H40" s="23"/>
      <c r="I40" s="23"/>
      <c r="J40" s="23"/>
      <c r="K40" s="23"/>
      <c r="L40" s="23"/>
      <c r="M40" s="23"/>
      <c r="N40" s="23"/>
      <c r="O40" s="25"/>
      <c r="P40" s="25"/>
      <c r="Q40" s="25"/>
      <c r="R40" s="25"/>
      <c r="S40" s="26"/>
      <c r="T40" s="26"/>
      <c r="U40" s="26"/>
      <c r="V40" s="26"/>
      <c r="W40" s="26"/>
      <c r="X40" s="26"/>
      <c r="Y40" s="26"/>
      <c r="Z40" s="26"/>
      <c r="AA40" s="26"/>
      <c r="AB40" s="26"/>
      <c r="AC40" s="23"/>
      <c r="AD40" s="23"/>
      <c r="AE40" s="23"/>
      <c r="AF40" s="23"/>
      <c r="AG40" s="23"/>
      <c r="AH40" s="26"/>
      <c r="AI40" s="23"/>
      <c r="AJ40" s="23"/>
      <c r="AK40" s="23"/>
      <c r="AL40" s="23"/>
      <c r="AM40" s="23"/>
      <c r="AN40" s="23"/>
      <c r="AO40" s="23"/>
    </row>
    <row r="41" spans="3:41" ht="16.5" customHeight="1">
      <c r="C41" s="23"/>
      <c r="D41" s="23"/>
      <c r="E41" s="23"/>
      <c r="F41" s="23"/>
      <c r="G41" s="23"/>
      <c r="H41" s="23"/>
      <c r="I41" s="23"/>
      <c r="J41" s="23"/>
      <c r="K41" s="23"/>
      <c r="L41" s="23"/>
      <c r="M41" s="23"/>
      <c r="N41" s="23"/>
      <c r="O41" s="25"/>
      <c r="P41" s="25"/>
      <c r="Q41" s="25"/>
      <c r="R41" s="25"/>
      <c r="S41" s="26"/>
      <c r="T41" s="26"/>
      <c r="U41" s="26"/>
      <c r="V41" s="26"/>
      <c r="W41" s="26"/>
      <c r="X41" s="26"/>
      <c r="Y41" s="26"/>
      <c r="Z41" s="26"/>
      <c r="AA41" s="26"/>
      <c r="AB41" s="26"/>
      <c r="AC41" s="23"/>
      <c r="AD41" s="23"/>
      <c r="AE41" s="23"/>
      <c r="AF41" s="23"/>
      <c r="AG41" s="23"/>
      <c r="AH41" s="26"/>
      <c r="AI41" s="23"/>
      <c r="AJ41" s="23"/>
      <c r="AK41" s="23"/>
      <c r="AL41" s="23"/>
      <c r="AM41" s="23"/>
      <c r="AN41" s="23"/>
      <c r="AO41" s="23"/>
    </row>
    <row r="42" spans="3:41" ht="16.5" customHeight="1">
      <c r="C42" s="23"/>
      <c r="D42" s="23"/>
      <c r="E42" s="23"/>
      <c r="F42" s="23"/>
      <c r="G42" s="23"/>
      <c r="H42" s="23"/>
      <c r="I42" s="23"/>
      <c r="J42" s="23"/>
      <c r="K42" s="23"/>
      <c r="L42" s="23"/>
      <c r="M42" s="23"/>
      <c r="N42" s="23"/>
      <c r="O42" s="25"/>
      <c r="P42" s="25"/>
      <c r="Q42" s="25"/>
      <c r="R42" s="25"/>
      <c r="S42" s="26"/>
      <c r="T42" s="26"/>
      <c r="U42" s="26"/>
      <c r="V42" s="26"/>
      <c r="W42" s="26"/>
      <c r="X42" s="26"/>
      <c r="Y42" s="26"/>
      <c r="Z42" s="26"/>
      <c r="AA42" s="26"/>
      <c r="AB42" s="26"/>
      <c r="AC42" s="23"/>
      <c r="AD42" s="23"/>
      <c r="AE42" s="23"/>
      <c r="AF42" s="23"/>
      <c r="AG42" s="23"/>
      <c r="AH42" s="26"/>
      <c r="AI42" s="23"/>
      <c r="AJ42" s="23"/>
      <c r="AK42" s="23"/>
      <c r="AL42" s="23"/>
      <c r="AM42" s="23"/>
      <c r="AN42" s="23"/>
      <c r="AO42" s="23"/>
    </row>
    <row r="43" spans="3:41" ht="16.5" customHeight="1">
      <c r="C43" s="23"/>
      <c r="D43" s="23"/>
      <c r="E43" s="23"/>
      <c r="F43" s="23"/>
      <c r="G43" s="23"/>
      <c r="H43" s="23"/>
      <c r="I43" s="23"/>
      <c r="J43" s="23"/>
      <c r="K43" s="23"/>
      <c r="L43" s="23"/>
      <c r="M43" s="23"/>
      <c r="N43" s="23"/>
      <c r="O43" s="25"/>
      <c r="P43" s="25"/>
      <c r="Q43" s="25"/>
      <c r="R43" s="25"/>
      <c r="S43" s="26"/>
      <c r="T43" s="26"/>
      <c r="U43" s="26"/>
      <c r="V43" s="26"/>
      <c r="W43" s="26"/>
      <c r="X43" s="26"/>
      <c r="Y43" s="26"/>
      <c r="Z43" s="26"/>
      <c r="AA43" s="26"/>
      <c r="AB43" s="26"/>
      <c r="AC43" s="23"/>
      <c r="AD43" s="23"/>
      <c r="AE43" s="23"/>
      <c r="AF43" s="23"/>
      <c r="AG43" s="23"/>
      <c r="AH43" s="26"/>
      <c r="AI43" s="23"/>
      <c r="AJ43" s="23"/>
      <c r="AK43" s="23"/>
      <c r="AL43" s="23"/>
      <c r="AM43" s="23"/>
      <c r="AN43" s="23"/>
      <c r="AO43" s="23"/>
    </row>
    <row r="44" spans="3:41" ht="16.5" customHeight="1">
      <c r="C44" s="23"/>
      <c r="D44" s="23"/>
      <c r="E44" s="23"/>
      <c r="F44" s="23"/>
      <c r="G44" s="23"/>
      <c r="H44" s="23"/>
      <c r="I44" s="23"/>
      <c r="J44" s="23"/>
      <c r="K44" s="23"/>
      <c r="L44" s="23"/>
      <c r="M44" s="23"/>
      <c r="N44" s="23"/>
      <c r="O44" s="25"/>
      <c r="P44" s="25"/>
      <c r="Q44" s="25"/>
      <c r="R44" s="25"/>
      <c r="S44" s="26"/>
      <c r="T44" s="26"/>
      <c r="U44" s="26"/>
      <c r="V44" s="26"/>
      <c r="W44" s="26"/>
      <c r="X44" s="26"/>
      <c r="Y44" s="26"/>
      <c r="Z44" s="26"/>
      <c r="AA44" s="26"/>
      <c r="AB44" s="26"/>
      <c r="AC44" s="23"/>
      <c r="AD44" s="23"/>
      <c r="AE44" s="23"/>
      <c r="AF44" s="23"/>
      <c r="AG44" s="23"/>
      <c r="AH44" s="26"/>
      <c r="AI44" s="23"/>
      <c r="AJ44" s="23"/>
      <c r="AK44" s="23"/>
      <c r="AL44" s="23"/>
      <c r="AM44" s="23"/>
      <c r="AN44" s="23"/>
      <c r="AO44" s="23"/>
    </row>
    <row r="45" spans="3:41" ht="16.5" customHeight="1">
      <c r="C45" s="23"/>
      <c r="D45" s="23"/>
      <c r="E45" s="23"/>
      <c r="F45" s="23"/>
      <c r="G45" s="23"/>
      <c r="H45" s="23"/>
      <c r="I45" s="23"/>
      <c r="J45" s="23"/>
      <c r="K45" s="23"/>
      <c r="L45" s="23"/>
      <c r="M45" s="23"/>
      <c r="N45" s="23"/>
      <c r="O45" s="25"/>
      <c r="P45" s="25"/>
      <c r="Q45" s="25"/>
      <c r="R45" s="25"/>
      <c r="S45" s="26"/>
      <c r="T45" s="26"/>
      <c r="U45" s="26"/>
      <c r="V45" s="26"/>
      <c r="W45" s="26"/>
      <c r="X45" s="26"/>
      <c r="Y45" s="26"/>
      <c r="Z45" s="26"/>
      <c r="AA45" s="26"/>
      <c r="AB45" s="26"/>
      <c r="AC45" s="23"/>
      <c r="AD45" s="23"/>
      <c r="AE45" s="23"/>
      <c r="AF45" s="23"/>
      <c r="AG45" s="23"/>
      <c r="AH45" s="26"/>
      <c r="AI45" s="23"/>
      <c r="AJ45" s="23"/>
      <c r="AK45" s="23"/>
      <c r="AL45" s="23"/>
      <c r="AM45" s="23"/>
      <c r="AN45" s="23"/>
      <c r="AO45" s="23"/>
    </row>
    <row r="46" spans="3:41" ht="16.5" customHeight="1">
      <c r="C46" s="23"/>
      <c r="D46" s="23"/>
      <c r="E46" s="23"/>
      <c r="F46" s="23"/>
      <c r="G46" s="23"/>
      <c r="H46" s="23"/>
      <c r="I46" s="23"/>
      <c r="J46" s="23"/>
      <c r="K46" s="23"/>
      <c r="L46" s="23"/>
      <c r="M46" s="23"/>
      <c r="N46" s="23"/>
      <c r="O46" s="25"/>
      <c r="P46" s="25"/>
      <c r="Q46" s="25"/>
      <c r="R46" s="25"/>
      <c r="S46" s="26"/>
      <c r="T46" s="26"/>
      <c r="U46" s="26"/>
      <c r="V46" s="26"/>
      <c r="W46" s="26"/>
      <c r="X46" s="26"/>
      <c r="Y46" s="26"/>
      <c r="Z46" s="26"/>
      <c r="AA46" s="26"/>
      <c r="AB46" s="26"/>
      <c r="AC46" s="23"/>
      <c r="AD46" s="23"/>
      <c r="AE46" s="23"/>
      <c r="AF46" s="23"/>
      <c r="AG46" s="23"/>
      <c r="AH46" s="26"/>
      <c r="AI46" s="23"/>
      <c r="AJ46" s="23"/>
      <c r="AK46" s="23"/>
      <c r="AL46" s="23"/>
      <c r="AM46" s="23"/>
      <c r="AN46" s="23"/>
      <c r="AO46" s="23"/>
    </row>
    <row r="47" spans="3:41" ht="16.5" customHeight="1">
      <c r="C47" s="23"/>
      <c r="D47" s="23"/>
      <c r="E47" s="23"/>
      <c r="F47" s="23"/>
      <c r="G47" s="23"/>
      <c r="H47" s="23"/>
      <c r="I47" s="23"/>
      <c r="J47" s="23"/>
      <c r="K47" s="23"/>
      <c r="L47" s="23"/>
      <c r="M47" s="23"/>
      <c r="N47" s="23"/>
      <c r="O47" s="25"/>
      <c r="P47" s="25"/>
      <c r="Q47" s="25"/>
      <c r="R47" s="25"/>
      <c r="S47" s="26"/>
      <c r="T47" s="26"/>
      <c r="U47" s="26"/>
      <c r="V47" s="26"/>
      <c r="W47" s="26"/>
      <c r="X47" s="26"/>
      <c r="Y47" s="26"/>
      <c r="Z47" s="26"/>
      <c r="AA47" s="26"/>
      <c r="AB47" s="26"/>
      <c r="AC47" s="23"/>
      <c r="AD47" s="23"/>
      <c r="AE47" s="23"/>
      <c r="AF47" s="23"/>
      <c r="AG47" s="23"/>
      <c r="AH47" s="26"/>
      <c r="AI47" s="23"/>
      <c r="AJ47" s="23"/>
      <c r="AK47" s="23"/>
      <c r="AL47" s="23"/>
      <c r="AM47" s="23"/>
      <c r="AN47" s="23"/>
      <c r="AO47" s="23"/>
    </row>
    <row r="48" spans="3:41" ht="16.5" customHeight="1">
      <c r="C48" s="23"/>
      <c r="D48" s="23"/>
      <c r="E48" s="23"/>
      <c r="F48" s="23"/>
      <c r="G48" s="23"/>
      <c r="H48" s="23"/>
      <c r="I48" s="23"/>
      <c r="J48" s="23"/>
      <c r="K48" s="23"/>
      <c r="L48" s="23"/>
      <c r="M48" s="23"/>
      <c r="N48" s="23"/>
      <c r="O48" s="25"/>
      <c r="P48" s="25"/>
      <c r="Q48" s="25"/>
      <c r="R48" s="25"/>
      <c r="S48" s="26"/>
      <c r="T48" s="26"/>
      <c r="U48" s="26"/>
      <c r="V48" s="26"/>
      <c r="W48" s="26"/>
      <c r="X48" s="26"/>
      <c r="Y48" s="26"/>
      <c r="Z48" s="26"/>
      <c r="AA48" s="26"/>
      <c r="AB48" s="26"/>
      <c r="AC48" s="23"/>
      <c r="AD48" s="23"/>
      <c r="AE48" s="23"/>
      <c r="AF48" s="23"/>
      <c r="AG48" s="23"/>
      <c r="AH48" s="26"/>
      <c r="AI48" s="23"/>
      <c r="AJ48" s="23"/>
      <c r="AK48" s="23"/>
      <c r="AL48" s="23"/>
      <c r="AM48" s="23"/>
      <c r="AN48" s="23"/>
      <c r="AO48" s="23"/>
    </row>
    <row r="49" spans="3:41" ht="16.5" customHeight="1">
      <c r="C49" s="23"/>
      <c r="D49" s="23"/>
      <c r="E49" s="23"/>
      <c r="F49" s="23"/>
      <c r="G49" s="23"/>
      <c r="H49" s="23"/>
      <c r="I49" s="23"/>
      <c r="J49" s="23"/>
      <c r="K49" s="23"/>
      <c r="L49" s="23"/>
      <c r="M49" s="23"/>
      <c r="N49" s="23"/>
      <c r="O49" s="25"/>
      <c r="P49" s="25"/>
      <c r="Q49" s="25"/>
      <c r="R49" s="25"/>
      <c r="S49" s="26"/>
      <c r="T49" s="26"/>
      <c r="U49" s="26"/>
      <c r="V49" s="26"/>
      <c r="W49" s="26"/>
      <c r="X49" s="26"/>
      <c r="Y49" s="26"/>
      <c r="Z49" s="26"/>
      <c r="AA49" s="26"/>
      <c r="AB49" s="26"/>
      <c r="AC49" s="23"/>
      <c r="AD49" s="23"/>
      <c r="AE49" s="23"/>
      <c r="AF49" s="23"/>
      <c r="AG49" s="23"/>
      <c r="AH49" s="26"/>
      <c r="AI49" s="23"/>
      <c r="AJ49" s="23"/>
      <c r="AK49" s="23"/>
      <c r="AL49" s="23"/>
      <c r="AM49" s="23"/>
      <c r="AN49" s="23"/>
      <c r="AO49" s="23"/>
    </row>
    <row r="50" spans="3:41" ht="16.5" customHeight="1">
      <c r="C50" s="23"/>
      <c r="D50" s="23"/>
      <c r="E50" s="23"/>
      <c r="F50" s="23"/>
      <c r="G50" s="23"/>
      <c r="H50" s="23"/>
      <c r="I50" s="23"/>
      <c r="J50" s="23"/>
      <c r="K50" s="23"/>
      <c r="L50" s="23"/>
      <c r="M50" s="23"/>
      <c r="N50" s="23"/>
      <c r="O50" s="25"/>
      <c r="P50" s="25"/>
      <c r="Q50" s="25"/>
      <c r="R50" s="25"/>
      <c r="S50" s="26"/>
      <c r="T50" s="26"/>
      <c r="U50" s="26"/>
      <c r="V50" s="26"/>
      <c r="W50" s="26"/>
      <c r="X50" s="26"/>
      <c r="Y50" s="26"/>
      <c r="Z50" s="26"/>
      <c r="AA50" s="26"/>
      <c r="AB50" s="26"/>
      <c r="AC50" s="23"/>
      <c r="AD50" s="23"/>
      <c r="AE50" s="23"/>
      <c r="AF50" s="23"/>
      <c r="AG50" s="23"/>
      <c r="AH50" s="26"/>
      <c r="AI50" s="23"/>
      <c r="AJ50" s="23"/>
      <c r="AK50" s="23"/>
      <c r="AL50" s="23"/>
      <c r="AM50" s="23"/>
      <c r="AN50" s="23"/>
      <c r="AO50" s="23"/>
    </row>
    <row r="51" spans="3:41" ht="16.5" customHeight="1">
      <c r="C51" s="23"/>
      <c r="D51" s="23"/>
      <c r="E51" s="23"/>
      <c r="F51" s="23"/>
      <c r="G51" s="23"/>
      <c r="H51" s="23"/>
      <c r="I51" s="23"/>
      <c r="J51" s="23"/>
      <c r="K51" s="23"/>
      <c r="L51" s="23"/>
      <c r="M51" s="23"/>
      <c r="N51" s="23"/>
      <c r="O51" s="25"/>
      <c r="P51" s="25"/>
      <c r="Q51" s="25"/>
      <c r="R51" s="25"/>
      <c r="S51" s="26"/>
      <c r="T51" s="26"/>
      <c r="U51" s="26"/>
      <c r="V51" s="26"/>
      <c r="W51" s="26"/>
      <c r="X51" s="26"/>
      <c r="Y51" s="26"/>
      <c r="Z51" s="26"/>
      <c r="AA51" s="26"/>
      <c r="AB51" s="26"/>
      <c r="AC51" s="23"/>
      <c r="AD51" s="23"/>
      <c r="AE51" s="23"/>
      <c r="AF51" s="23"/>
      <c r="AG51" s="23"/>
      <c r="AH51" s="26"/>
      <c r="AI51" s="23"/>
      <c r="AJ51" s="23"/>
      <c r="AK51" s="23"/>
      <c r="AL51" s="23"/>
      <c r="AM51" s="23"/>
      <c r="AN51" s="23"/>
      <c r="AO51" s="23"/>
    </row>
    <row r="52" spans="3:41" ht="16.5" customHeight="1">
      <c r="C52" s="23"/>
      <c r="D52" s="23"/>
      <c r="E52" s="23"/>
      <c r="F52" s="23"/>
      <c r="G52" s="23"/>
      <c r="H52" s="23"/>
      <c r="I52" s="23"/>
      <c r="J52" s="23"/>
      <c r="K52" s="23"/>
      <c r="L52" s="23"/>
      <c r="M52" s="23"/>
      <c r="N52" s="23"/>
      <c r="O52" s="25"/>
      <c r="P52" s="25"/>
      <c r="Q52" s="25"/>
      <c r="R52" s="25"/>
      <c r="S52" s="26"/>
      <c r="T52" s="26"/>
      <c r="U52" s="26"/>
      <c r="V52" s="26"/>
      <c r="W52" s="26"/>
      <c r="X52" s="26"/>
      <c r="Y52" s="26"/>
      <c r="Z52" s="26"/>
      <c r="AA52" s="26"/>
      <c r="AB52" s="26"/>
      <c r="AC52" s="23"/>
      <c r="AD52" s="23"/>
      <c r="AE52" s="23"/>
      <c r="AF52" s="23"/>
      <c r="AG52" s="23"/>
      <c r="AH52" s="26"/>
      <c r="AI52" s="23"/>
      <c r="AJ52" s="23"/>
      <c r="AK52" s="23"/>
      <c r="AL52" s="23"/>
      <c r="AM52" s="23"/>
      <c r="AN52" s="23"/>
      <c r="AO52" s="23"/>
    </row>
    <row r="53" spans="3:41" ht="16.5" customHeight="1">
      <c r="C53" s="23"/>
      <c r="D53" s="23"/>
      <c r="E53" s="23"/>
      <c r="F53" s="23"/>
      <c r="G53" s="23"/>
      <c r="H53" s="23"/>
      <c r="I53" s="23"/>
      <c r="J53" s="23"/>
      <c r="K53" s="23"/>
      <c r="L53" s="23"/>
      <c r="M53" s="23"/>
      <c r="N53" s="23"/>
      <c r="O53" s="25"/>
      <c r="P53" s="25"/>
      <c r="Q53" s="25"/>
      <c r="R53" s="25"/>
      <c r="S53" s="26"/>
      <c r="T53" s="26"/>
      <c r="U53" s="26"/>
      <c r="V53" s="26"/>
      <c r="W53" s="26"/>
      <c r="X53" s="26"/>
      <c r="Y53" s="26"/>
      <c r="Z53" s="26"/>
      <c r="AA53" s="26"/>
      <c r="AB53" s="26"/>
      <c r="AC53" s="23"/>
      <c r="AD53" s="23"/>
      <c r="AE53" s="23"/>
      <c r="AF53" s="23"/>
      <c r="AG53" s="23"/>
      <c r="AH53" s="26"/>
      <c r="AI53" s="23"/>
      <c r="AJ53" s="23"/>
      <c r="AK53" s="23"/>
      <c r="AL53" s="23"/>
      <c r="AM53" s="23"/>
      <c r="AN53" s="23"/>
      <c r="AO53" s="23"/>
    </row>
    <row r="54" spans="3:41" ht="16.5" customHeight="1">
      <c r="C54" s="23"/>
      <c r="D54" s="23"/>
      <c r="E54" s="23"/>
      <c r="F54" s="23"/>
      <c r="G54" s="23"/>
      <c r="H54" s="23"/>
      <c r="I54" s="23"/>
      <c r="J54" s="23"/>
      <c r="K54" s="23"/>
      <c r="L54" s="23"/>
      <c r="M54" s="23"/>
      <c r="N54" s="23"/>
      <c r="O54" s="25"/>
      <c r="P54" s="25"/>
      <c r="Q54" s="25"/>
      <c r="R54" s="25"/>
      <c r="S54" s="26"/>
      <c r="T54" s="26"/>
      <c r="U54" s="26"/>
      <c r="V54" s="26"/>
      <c r="W54" s="26"/>
      <c r="X54" s="26"/>
      <c r="Y54" s="26"/>
      <c r="Z54" s="26"/>
      <c r="AA54" s="26"/>
      <c r="AB54" s="26"/>
      <c r="AC54" s="23"/>
      <c r="AD54" s="23"/>
      <c r="AE54" s="23"/>
      <c r="AF54" s="23"/>
      <c r="AG54" s="23"/>
      <c r="AH54" s="26"/>
      <c r="AI54" s="23"/>
      <c r="AJ54" s="23"/>
      <c r="AK54" s="23"/>
      <c r="AL54" s="23"/>
      <c r="AM54" s="23"/>
      <c r="AN54" s="23"/>
      <c r="AO54" s="23"/>
    </row>
    <row r="55" spans="3:41" ht="16.5" customHeight="1">
      <c r="C55" s="23"/>
      <c r="D55" s="23"/>
      <c r="E55" s="23"/>
      <c r="F55" s="23"/>
      <c r="G55" s="23"/>
      <c r="H55" s="23"/>
      <c r="I55" s="23"/>
      <c r="J55" s="23"/>
      <c r="K55" s="23"/>
      <c r="L55" s="23"/>
      <c r="M55" s="23"/>
      <c r="N55" s="23"/>
      <c r="O55" s="25"/>
      <c r="P55" s="25"/>
      <c r="Q55" s="25"/>
      <c r="R55" s="25"/>
      <c r="S55" s="26"/>
      <c r="T55" s="26"/>
      <c r="U55" s="26"/>
      <c r="V55" s="26"/>
      <c r="W55" s="26"/>
      <c r="X55" s="26"/>
      <c r="Y55" s="26"/>
      <c r="Z55" s="26"/>
      <c r="AA55" s="26"/>
      <c r="AB55" s="26"/>
      <c r="AC55" s="23"/>
      <c r="AD55" s="23"/>
      <c r="AE55" s="23"/>
      <c r="AF55" s="23"/>
      <c r="AG55" s="23"/>
      <c r="AH55" s="26"/>
      <c r="AI55" s="23"/>
      <c r="AJ55" s="23"/>
      <c r="AK55" s="23"/>
      <c r="AL55" s="23"/>
      <c r="AM55" s="23"/>
      <c r="AN55" s="23"/>
      <c r="AO55" s="23"/>
    </row>
    <row r="56" spans="3:41" ht="16.5" customHeight="1">
      <c r="C56" s="23"/>
      <c r="D56" s="23"/>
      <c r="E56" s="23"/>
      <c r="F56" s="23"/>
      <c r="G56" s="23"/>
      <c r="H56" s="23"/>
      <c r="I56" s="23"/>
      <c r="J56" s="23"/>
      <c r="K56" s="23"/>
      <c r="L56" s="23"/>
      <c r="M56" s="23"/>
      <c r="N56" s="23"/>
      <c r="O56" s="25"/>
      <c r="P56" s="25"/>
      <c r="Q56" s="25"/>
      <c r="R56" s="25"/>
      <c r="S56" s="26"/>
      <c r="T56" s="26"/>
      <c r="U56" s="26"/>
      <c r="V56" s="26"/>
      <c r="W56" s="26"/>
      <c r="X56" s="26"/>
      <c r="Y56" s="26"/>
      <c r="Z56" s="26"/>
      <c r="AA56" s="26"/>
      <c r="AB56" s="26"/>
      <c r="AC56" s="23"/>
      <c r="AD56" s="23"/>
      <c r="AE56" s="23"/>
      <c r="AF56" s="23"/>
      <c r="AG56" s="23"/>
      <c r="AH56" s="26"/>
      <c r="AI56" s="23"/>
      <c r="AJ56" s="23"/>
      <c r="AK56" s="23"/>
      <c r="AL56" s="23"/>
      <c r="AM56" s="23"/>
      <c r="AN56" s="23"/>
      <c r="AO56" s="23"/>
    </row>
    <row r="57" spans="3:41" ht="16.5" customHeight="1">
      <c r="C57" s="23"/>
      <c r="D57" s="23"/>
      <c r="E57" s="23"/>
      <c r="F57" s="23"/>
      <c r="G57" s="23"/>
      <c r="H57" s="23"/>
      <c r="I57" s="23"/>
      <c r="J57" s="23"/>
      <c r="K57" s="23"/>
      <c r="L57" s="23"/>
      <c r="M57" s="23"/>
      <c r="N57" s="23"/>
      <c r="O57" s="25"/>
      <c r="P57" s="25"/>
      <c r="Q57" s="25"/>
      <c r="R57" s="25"/>
      <c r="S57" s="26"/>
      <c r="T57" s="26"/>
      <c r="U57" s="26"/>
      <c r="V57" s="26"/>
      <c r="W57" s="26"/>
      <c r="X57" s="26"/>
      <c r="Y57" s="26"/>
      <c r="Z57" s="26"/>
      <c r="AA57" s="26"/>
      <c r="AB57" s="26"/>
      <c r="AC57" s="23"/>
      <c r="AD57" s="23"/>
      <c r="AE57" s="23"/>
      <c r="AF57" s="23"/>
      <c r="AG57" s="23"/>
      <c r="AH57" s="26"/>
      <c r="AI57" s="23"/>
      <c r="AJ57" s="23"/>
      <c r="AK57" s="23"/>
      <c r="AL57" s="23"/>
      <c r="AM57" s="23"/>
      <c r="AN57" s="23"/>
      <c r="AO57" s="23"/>
    </row>
    <row r="58" spans="3:41" ht="16.5" customHeight="1">
      <c r="C58" s="23"/>
      <c r="D58" s="23"/>
      <c r="E58" s="23"/>
      <c r="F58" s="23"/>
      <c r="G58" s="23"/>
      <c r="H58" s="23"/>
      <c r="I58" s="23"/>
      <c r="J58" s="23"/>
      <c r="K58" s="23"/>
      <c r="L58" s="23"/>
      <c r="M58" s="23"/>
      <c r="N58" s="23"/>
      <c r="O58" s="25"/>
      <c r="P58" s="25"/>
      <c r="Q58" s="25"/>
      <c r="R58" s="25"/>
      <c r="S58" s="26"/>
      <c r="T58" s="26"/>
      <c r="U58" s="26"/>
      <c r="V58" s="26"/>
      <c r="W58" s="26"/>
      <c r="X58" s="26"/>
      <c r="Y58" s="26"/>
      <c r="Z58" s="26"/>
      <c r="AA58" s="26"/>
      <c r="AB58" s="26"/>
      <c r="AC58" s="23"/>
      <c r="AD58" s="23"/>
      <c r="AE58" s="23"/>
      <c r="AF58" s="23"/>
      <c r="AG58" s="23"/>
      <c r="AH58" s="26"/>
      <c r="AI58" s="23"/>
      <c r="AJ58" s="23"/>
      <c r="AK58" s="23"/>
      <c r="AL58" s="23"/>
      <c r="AM58" s="23"/>
      <c r="AN58" s="23"/>
      <c r="AO58" s="23"/>
    </row>
    <row r="59" spans="3:41" ht="16.5" customHeight="1">
      <c r="C59" s="23"/>
      <c r="D59" s="23"/>
      <c r="E59" s="23"/>
      <c r="F59" s="23"/>
      <c r="G59" s="23"/>
      <c r="H59" s="23"/>
      <c r="I59" s="23"/>
      <c r="J59" s="23"/>
      <c r="K59" s="23"/>
      <c r="L59" s="23"/>
      <c r="M59" s="23"/>
      <c r="N59" s="23"/>
      <c r="O59" s="25"/>
      <c r="P59" s="25"/>
      <c r="Q59" s="25"/>
      <c r="R59" s="25"/>
      <c r="S59" s="26"/>
      <c r="T59" s="26"/>
      <c r="U59" s="26"/>
      <c r="V59" s="26"/>
      <c r="W59" s="26"/>
      <c r="X59" s="26"/>
      <c r="Y59" s="26"/>
      <c r="Z59" s="26"/>
      <c r="AA59" s="26"/>
      <c r="AB59" s="26"/>
      <c r="AC59" s="23"/>
      <c r="AD59" s="23"/>
      <c r="AE59" s="23"/>
      <c r="AF59" s="23"/>
      <c r="AG59" s="23"/>
      <c r="AH59" s="26"/>
      <c r="AI59" s="23"/>
      <c r="AJ59" s="23"/>
      <c r="AK59" s="23"/>
      <c r="AL59" s="23"/>
      <c r="AM59" s="23"/>
      <c r="AN59" s="23"/>
      <c r="AO59" s="23"/>
    </row>
    <row r="60" spans="3:41" ht="16.5" customHeight="1">
      <c r="C60" s="23"/>
      <c r="D60" s="23"/>
      <c r="E60" s="23"/>
      <c r="F60" s="23"/>
      <c r="G60" s="23"/>
      <c r="H60" s="23"/>
      <c r="I60" s="23"/>
      <c r="J60" s="23"/>
      <c r="K60" s="23"/>
      <c r="L60" s="23"/>
      <c r="M60" s="23"/>
      <c r="N60" s="23"/>
      <c r="O60" s="25"/>
      <c r="P60" s="25"/>
      <c r="Q60" s="25"/>
      <c r="R60" s="25"/>
      <c r="S60" s="26"/>
      <c r="T60" s="26"/>
      <c r="U60" s="26"/>
      <c r="V60" s="26"/>
      <c r="W60" s="26"/>
      <c r="X60" s="26"/>
      <c r="Y60" s="26"/>
      <c r="Z60" s="26"/>
      <c r="AA60" s="26"/>
      <c r="AB60" s="26"/>
      <c r="AC60" s="23"/>
      <c r="AD60" s="23"/>
      <c r="AE60" s="23"/>
      <c r="AF60" s="23"/>
      <c r="AG60" s="23"/>
      <c r="AH60" s="26"/>
      <c r="AI60" s="23"/>
      <c r="AJ60" s="23"/>
      <c r="AK60" s="23"/>
      <c r="AL60" s="23"/>
      <c r="AM60" s="23"/>
      <c r="AN60" s="23"/>
      <c r="AO60" s="23"/>
    </row>
    <row r="61" spans="3:41" ht="16.5" customHeight="1">
      <c r="C61" s="23"/>
      <c r="D61" s="23"/>
      <c r="E61" s="23"/>
      <c r="F61" s="23"/>
      <c r="G61" s="23"/>
      <c r="H61" s="23"/>
      <c r="I61" s="23"/>
      <c r="J61" s="23"/>
      <c r="K61" s="23"/>
      <c r="L61" s="23"/>
      <c r="M61" s="23"/>
      <c r="N61" s="23"/>
      <c r="O61" s="25"/>
      <c r="P61" s="25"/>
      <c r="Q61" s="25"/>
      <c r="R61" s="25"/>
      <c r="S61" s="26"/>
      <c r="T61" s="26"/>
      <c r="U61" s="26"/>
      <c r="V61" s="26"/>
      <c r="W61" s="26"/>
      <c r="X61" s="26"/>
      <c r="Y61" s="26"/>
      <c r="Z61" s="26"/>
      <c r="AA61" s="26"/>
      <c r="AB61" s="26"/>
      <c r="AC61" s="23"/>
      <c r="AD61" s="23"/>
      <c r="AE61" s="23"/>
      <c r="AF61" s="23"/>
      <c r="AG61" s="23"/>
      <c r="AH61" s="26"/>
      <c r="AI61" s="23"/>
      <c r="AJ61" s="23"/>
      <c r="AK61" s="23"/>
      <c r="AL61" s="23"/>
      <c r="AM61" s="23"/>
      <c r="AN61" s="23"/>
      <c r="AO61" s="23"/>
    </row>
    <row r="62" spans="3:41" ht="16.5" customHeight="1">
      <c r="C62" s="23"/>
      <c r="D62" s="23"/>
      <c r="E62" s="23"/>
      <c r="F62" s="23"/>
      <c r="G62" s="23"/>
      <c r="H62" s="23"/>
      <c r="I62" s="23"/>
      <c r="J62" s="23"/>
      <c r="K62" s="23"/>
      <c r="L62" s="23"/>
      <c r="M62" s="23"/>
      <c r="N62" s="23"/>
      <c r="O62" s="25"/>
      <c r="P62" s="25"/>
      <c r="Q62" s="25"/>
      <c r="R62" s="25"/>
      <c r="S62" s="26"/>
      <c r="T62" s="26"/>
      <c r="U62" s="26"/>
      <c r="V62" s="26"/>
      <c r="W62" s="26"/>
      <c r="X62" s="26"/>
      <c r="Y62" s="26"/>
      <c r="Z62" s="26"/>
      <c r="AA62" s="26"/>
      <c r="AB62" s="26"/>
      <c r="AC62" s="23"/>
      <c r="AD62" s="23"/>
      <c r="AE62" s="23"/>
      <c r="AF62" s="23"/>
      <c r="AG62" s="23"/>
      <c r="AH62" s="26"/>
      <c r="AI62" s="23"/>
      <c r="AJ62" s="23"/>
      <c r="AK62" s="23"/>
      <c r="AL62" s="23"/>
      <c r="AM62" s="23"/>
      <c r="AN62" s="23"/>
      <c r="AO62" s="23"/>
    </row>
    <row r="63" spans="3:41" ht="16.5" customHeight="1">
      <c r="C63" s="23"/>
      <c r="D63" s="23"/>
      <c r="E63" s="23"/>
      <c r="F63" s="23"/>
      <c r="G63" s="23"/>
      <c r="H63" s="23"/>
      <c r="I63" s="23"/>
      <c r="J63" s="23"/>
      <c r="K63" s="23"/>
      <c r="L63" s="23"/>
      <c r="M63" s="23"/>
      <c r="N63" s="23"/>
      <c r="O63" s="25"/>
      <c r="P63" s="25"/>
      <c r="Q63" s="25"/>
      <c r="R63" s="25"/>
      <c r="S63" s="26"/>
      <c r="T63" s="26"/>
      <c r="U63" s="26"/>
      <c r="V63" s="26"/>
      <c r="W63" s="26"/>
      <c r="X63" s="26"/>
      <c r="Y63" s="26"/>
      <c r="Z63" s="26"/>
      <c r="AA63" s="26"/>
      <c r="AB63" s="26"/>
      <c r="AC63" s="23"/>
      <c r="AD63" s="23"/>
      <c r="AE63" s="23"/>
      <c r="AF63" s="23"/>
      <c r="AG63" s="23"/>
      <c r="AH63" s="26"/>
      <c r="AI63" s="23"/>
      <c r="AJ63" s="23"/>
      <c r="AK63" s="23"/>
      <c r="AL63" s="23"/>
      <c r="AM63" s="23"/>
      <c r="AN63" s="23"/>
      <c r="AO63" s="23"/>
    </row>
    <row r="64" spans="3:41" ht="16.5" customHeight="1">
      <c r="C64" s="23"/>
      <c r="D64" s="23"/>
      <c r="E64" s="23"/>
      <c r="F64" s="23"/>
      <c r="G64" s="23"/>
      <c r="H64" s="23"/>
      <c r="I64" s="23"/>
      <c r="J64" s="23"/>
      <c r="K64" s="23"/>
      <c r="L64" s="23"/>
      <c r="M64" s="23"/>
      <c r="N64" s="23"/>
      <c r="O64" s="25"/>
      <c r="P64" s="25"/>
      <c r="Q64" s="25"/>
      <c r="R64" s="25"/>
      <c r="S64" s="26"/>
      <c r="T64" s="26"/>
      <c r="U64" s="26"/>
      <c r="V64" s="26"/>
      <c r="W64" s="26"/>
      <c r="X64" s="26"/>
      <c r="Y64" s="26"/>
      <c r="Z64" s="26"/>
      <c r="AA64" s="26"/>
      <c r="AB64" s="26"/>
      <c r="AC64" s="23"/>
      <c r="AD64" s="23"/>
      <c r="AE64" s="23"/>
      <c r="AF64" s="23"/>
      <c r="AG64" s="23"/>
      <c r="AH64" s="26"/>
      <c r="AI64" s="23"/>
      <c r="AJ64" s="23"/>
      <c r="AK64" s="23"/>
      <c r="AL64" s="23"/>
      <c r="AM64" s="23"/>
      <c r="AN64" s="23"/>
      <c r="AO64" s="23"/>
    </row>
    <row r="65" spans="3:41" ht="16.5" customHeight="1">
      <c r="C65" s="23"/>
      <c r="D65" s="23"/>
      <c r="E65" s="23"/>
      <c r="F65" s="23"/>
      <c r="G65" s="23"/>
      <c r="H65" s="23"/>
      <c r="I65" s="23"/>
      <c r="J65" s="23"/>
      <c r="K65" s="23"/>
      <c r="L65" s="23"/>
      <c r="M65" s="23"/>
      <c r="N65" s="23"/>
      <c r="O65" s="25"/>
      <c r="P65" s="25"/>
      <c r="Q65" s="25"/>
      <c r="R65" s="25"/>
      <c r="S65" s="26"/>
      <c r="T65" s="26"/>
      <c r="U65" s="26"/>
      <c r="V65" s="26"/>
      <c r="W65" s="26"/>
      <c r="X65" s="26"/>
      <c r="Y65" s="26"/>
      <c r="Z65" s="26"/>
      <c r="AA65" s="26"/>
      <c r="AB65" s="26"/>
      <c r="AC65" s="23"/>
      <c r="AD65" s="23"/>
      <c r="AE65" s="23"/>
      <c r="AF65" s="23"/>
      <c r="AG65" s="23"/>
      <c r="AH65" s="26"/>
      <c r="AI65" s="23"/>
      <c r="AJ65" s="23"/>
      <c r="AK65" s="23"/>
      <c r="AL65" s="23"/>
      <c r="AM65" s="23"/>
      <c r="AN65" s="23"/>
      <c r="AO65" s="23"/>
    </row>
    <row r="66" spans="3:41" ht="16.5" customHeight="1">
      <c r="C66" s="23"/>
      <c r="D66" s="23"/>
      <c r="E66" s="23"/>
      <c r="F66" s="23"/>
      <c r="G66" s="23"/>
      <c r="H66" s="23"/>
      <c r="I66" s="23"/>
      <c r="J66" s="23"/>
      <c r="K66" s="23"/>
      <c r="L66" s="23"/>
      <c r="M66" s="23"/>
      <c r="N66" s="23"/>
      <c r="O66" s="25"/>
      <c r="P66" s="25"/>
      <c r="Q66" s="25"/>
      <c r="R66" s="25"/>
      <c r="S66" s="26"/>
      <c r="T66" s="26"/>
      <c r="U66" s="26"/>
      <c r="V66" s="26"/>
      <c r="W66" s="26"/>
      <c r="X66" s="26"/>
      <c r="Y66" s="26"/>
      <c r="Z66" s="26"/>
      <c r="AA66" s="26"/>
      <c r="AB66" s="26"/>
      <c r="AC66" s="23"/>
      <c r="AD66" s="23"/>
      <c r="AE66" s="23"/>
      <c r="AF66" s="23"/>
      <c r="AG66" s="23"/>
      <c r="AH66" s="26"/>
      <c r="AI66" s="23"/>
      <c r="AJ66" s="23"/>
      <c r="AK66" s="23"/>
      <c r="AL66" s="23"/>
      <c r="AM66" s="23"/>
      <c r="AN66" s="23"/>
      <c r="AO66" s="23"/>
    </row>
    <row r="67" spans="3:41" ht="16.5" customHeight="1">
      <c r="C67" s="23"/>
      <c r="D67" s="23"/>
      <c r="E67" s="23"/>
      <c r="F67" s="23"/>
      <c r="G67" s="23"/>
      <c r="H67" s="23"/>
      <c r="I67" s="23"/>
      <c r="J67" s="23"/>
      <c r="K67" s="23"/>
      <c r="L67" s="23"/>
      <c r="M67" s="23"/>
      <c r="N67" s="23"/>
      <c r="O67" s="25"/>
      <c r="P67" s="25"/>
      <c r="Q67" s="25"/>
      <c r="R67" s="25"/>
      <c r="S67" s="26"/>
      <c r="T67" s="26"/>
      <c r="U67" s="26"/>
      <c r="V67" s="26"/>
      <c r="W67" s="26"/>
      <c r="X67" s="26"/>
      <c r="Y67" s="26"/>
      <c r="Z67" s="26"/>
      <c r="AA67" s="26"/>
      <c r="AB67" s="26"/>
      <c r="AC67" s="23"/>
      <c r="AD67" s="23"/>
      <c r="AE67" s="23"/>
      <c r="AF67" s="23"/>
      <c r="AG67" s="23"/>
      <c r="AH67" s="26"/>
      <c r="AI67" s="23"/>
      <c r="AJ67" s="23"/>
      <c r="AK67" s="23"/>
      <c r="AL67" s="23"/>
      <c r="AM67" s="23"/>
      <c r="AN67" s="23"/>
      <c r="AO67" s="23"/>
    </row>
    <row r="68" spans="3:41" ht="16.5" customHeight="1">
      <c r="C68" s="23"/>
      <c r="D68" s="23"/>
      <c r="E68" s="23"/>
      <c r="F68" s="23"/>
      <c r="G68" s="23"/>
      <c r="H68" s="23"/>
      <c r="I68" s="23"/>
      <c r="J68" s="23"/>
      <c r="K68" s="23"/>
      <c r="L68" s="23"/>
      <c r="M68" s="23"/>
      <c r="N68" s="23"/>
      <c r="O68" s="25"/>
      <c r="P68" s="25"/>
      <c r="Q68" s="25"/>
      <c r="R68" s="25"/>
      <c r="S68" s="26"/>
      <c r="T68" s="26"/>
      <c r="U68" s="26"/>
      <c r="V68" s="26"/>
      <c r="W68" s="26"/>
      <c r="X68" s="26"/>
      <c r="Y68" s="26"/>
      <c r="Z68" s="26"/>
      <c r="AA68" s="26"/>
      <c r="AB68" s="26"/>
      <c r="AC68" s="23"/>
      <c r="AD68" s="23"/>
      <c r="AE68" s="23"/>
      <c r="AF68" s="23"/>
      <c r="AG68" s="23"/>
      <c r="AH68" s="26"/>
      <c r="AI68" s="23"/>
      <c r="AJ68" s="23"/>
      <c r="AK68" s="23"/>
      <c r="AL68" s="23"/>
      <c r="AM68" s="23"/>
      <c r="AN68" s="23"/>
      <c r="AO68" s="23"/>
    </row>
    <row r="69" spans="3:41" ht="16.5" customHeight="1">
      <c r="C69" s="23"/>
      <c r="D69" s="23"/>
      <c r="E69" s="23"/>
      <c r="F69" s="23"/>
      <c r="G69" s="23"/>
      <c r="H69" s="23"/>
      <c r="I69" s="23"/>
      <c r="J69" s="23"/>
      <c r="K69" s="23"/>
      <c r="L69" s="23"/>
      <c r="M69" s="23"/>
      <c r="N69" s="23"/>
      <c r="O69" s="25"/>
      <c r="P69" s="25"/>
      <c r="Q69" s="25"/>
      <c r="R69" s="25"/>
      <c r="S69" s="26"/>
      <c r="T69" s="26"/>
      <c r="U69" s="26"/>
      <c r="V69" s="26"/>
      <c r="W69" s="26"/>
      <c r="X69" s="26"/>
      <c r="Y69" s="26"/>
      <c r="Z69" s="26"/>
      <c r="AA69" s="26"/>
      <c r="AB69" s="26"/>
      <c r="AC69" s="23"/>
      <c r="AD69" s="23"/>
      <c r="AE69" s="23"/>
      <c r="AF69" s="23"/>
      <c r="AG69" s="23"/>
      <c r="AH69" s="26"/>
      <c r="AI69" s="23"/>
      <c r="AJ69" s="23"/>
      <c r="AK69" s="23"/>
      <c r="AL69" s="23"/>
      <c r="AM69" s="23"/>
      <c r="AN69" s="23"/>
      <c r="AO69" s="23"/>
    </row>
    <row r="70" spans="3:41" ht="16.5" customHeight="1">
      <c r="C70" s="23"/>
      <c r="D70" s="23"/>
      <c r="E70" s="23"/>
      <c r="F70" s="23"/>
      <c r="G70" s="23"/>
      <c r="H70" s="23"/>
      <c r="I70" s="23"/>
      <c r="J70" s="23"/>
      <c r="K70" s="23"/>
      <c r="L70" s="23"/>
      <c r="M70" s="23"/>
      <c r="N70" s="23"/>
      <c r="O70" s="25"/>
      <c r="P70" s="25"/>
      <c r="Q70" s="25"/>
      <c r="R70" s="25"/>
      <c r="S70" s="26"/>
      <c r="T70" s="26"/>
      <c r="U70" s="26"/>
      <c r="V70" s="26"/>
      <c r="W70" s="26"/>
      <c r="X70" s="26"/>
      <c r="Y70" s="26"/>
      <c r="Z70" s="26"/>
      <c r="AA70" s="26"/>
      <c r="AB70" s="26"/>
      <c r="AC70" s="23"/>
      <c r="AD70" s="23"/>
      <c r="AE70" s="23"/>
      <c r="AF70" s="23"/>
      <c r="AG70" s="23"/>
      <c r="AH70" s="26"/>
      <c r="AI70" s="23"/>
      <c r="AJ70" s="23"/>
      <c r="AK70" s="23"/>
      <c r="AL70" s="23"/>
      <c r="AM70" s="23"/>
      <c r="AN70" s="23"/>
      <c r="AO70" s="23"/>
    </row>
    <row r="71" spans="3:41" ht="16.5" customHeight="1">
      <c r="C71" s="23"/>
      <c r="D71" s="23"/>
      <c r="E71" s="23"/>
      <c r="F71" s="23"/>
      <c r="G71" s="23"/>
      <c r="H71" s="23"/>
      <c r="I71" s="23"/>
      <c r="J71" s="23"/>
      <c r="K71" s="23"/>
      <c r="L71" s="23"/>
      <c r="M71" s="23"/>
      <c r="N71" s="23"/>
      <c r="O71" s="25"/>
      <c r="P71" s="25"/>
      <c r="Q71" s="25"/>
      <c r="R71" s="25"/>
      <c r="S71" s="26"/>
      <c r="T71" s="26"/>
      <c r="U71" s="26"/>
      <c r="V71" s="26"/>
      <c r="W71" s="26"/>
      <c r="X71" s="26"/>
      <c r="Y71" s="26"/>
      <c r="Z71" s="26"/>
      <c r="AA71" s="26"/>
      <c r="AB71" s="26"/>
      <c r="AC71" s="23"/>
      <c r="AD71" s="23"/>
      <c r="AE71" s="23"/>
      <c r="AF71" s="23"/>
      <c r="AG71" s="23"/>
      <c r="AH71" s="26"/>
      <c r="AI71" s="23"/>
      <c r="AJ71" s="23"/>
      <c r="AK71" s="23"/>
      <c r="AL71" s="23"/>
      <c r="AM71" s="23"/>
      <c r="AN71" s="23"/>
      <c r="AO71" s="23"/>
    </row>
    <row r="72" spans="3:41" ht="16.5" customHeight="1">
      <c r="C72" s="23"/>
      <c r="D72" s="23"/>
      <c r="E72" s="23"/>
      <c r="F72" s="23"/>
      <c r="G72" s="23"/>
      <c r="H72" s="23"/>
      <c r="I72" s="23"/>
      <c r="J72" s="23"/>
      <c r="K72" s="23"/>
      <c r="L72" s="23"/>
      <c r="M72" s="23"/>
      <c r="N72" s="23"/>
      <c r="O72" s="25"/>
      <c r="P72" s="25"/>
      <c r="Q72" s="25"/>
      <c r="R72" s="25"/>
      <c r="S72" s="26"/>
      <c r="T72" s="26"/>
      <c r="U72" s="26"/>
      <c r="V72" s="26"/>
      <c r="W72" s="26"/>
      <c r="X72" s="26"/>
      <c r="Y72" s="26"/>
      <c r="Z72" s="26"/>
      <c r="AA72" s="26"/>
      <c r="AB72" s="26"/>
      <c r="AC72" s="23"/>
      <c r="AD72" s="23"/>
      <c r="AE72" s="23"/>
      <c r="AF72" s="23"/>
      <c r="AG72" s="23"/>
      <c r="AH72" s="26"/>
      <c r="AI72" s="23"/>
      <c r="AJ72" s="23"/>
      <c r="AK72" s="23"/>
      <c r="AL72" s="23"/>
      <c r="AM72" s="23"/>
      <c r="AN72" s="23"/>
      <c r="AO72" s="23"/>
    </row>
    <row r="73" spans="3:41" ht="16.5" customHeight="1">
      <c r="C73" s="23"/>
      <c r="D73" s="23"/>
      <c r="E73" s="23"/>
      <c r="F73" s="23"/>
      <c r="G73" s="23"/>
      <c r="H73" s="23"/>
      <c r="I73" s="23"/>
      <c r="J73" s="23"/>
      <c r="K73" s="23"/>
      <c r="L73" s="23"/>
      <c r="M73" s="23"/>
      <c r="N73" s="23"/>
      <c r="O73" s="25"/>
      <c r="P73" s="25"/>
      <c r="Q73" s="25"/>
      <c r="R73" s="25"/>
      <c r="S73" s="26"/>
      <c r="T73" s="26"/>
      <c r="U73" s="26"/>
      <c r="V73" s="26"/>
      <c r="W73" s="26"/>
      <c r="X73" s="26"/>
      <c r="Y73" s="26"/>
      <c r="Z73" s="26"/>
      <c r="AA73" s="26"/>
      <c r="AB73" s="26"/>
      <c r="AC73" s="23"/>
      <c r="AD73" s="23"/>
      <c r="AE73" s="23"/>
      <c r="AF73" s="23"/>
      <c r="AG73" s="23"/>
      <c r="AH73" s="26"/>
      <c r="AI73" s="23"/>
      <c r="AJ73" s="23"/>
      <c r="AK73" s="23"/>
      <c r="AL73" s="23"/>
      <c r="AM73" s="23"/>
      <c r="AN73" s="23"/>
      <c r="AO73" s="23"/>
    </row>
    <row r="74" spans="3:41" ht="16.5" customHeight="1">
      <c r="C74" s="23"/>
      <c r="D74" s="23"/>
      <c r="E74" s="23"/>
      <c r="F74" s="23"/>
      <c r="G74" s="23"/>
      <c r="H74" s="23"/>
      <c r="I74" s="23"/>
      <c r="J74" s="23"/>
      <c r="K74" s="23"/>
      <c r="L74" s="23"/>
      <c r="M74" s="23"/>
      <c r="N74" s="23"/>
      <c r="O74" s="25"/>
      <c r="P74" s="25"/>
      <c r="Q74" s="25"/>
      <c r="R74" s="25"/>
      <c r="S74" s="26"/>
      <c r="T74" s="26"/>
      <c r="U74" s="26"/>
      <c r="V74" s="26"/>
      <c r="W74" s="26"/>
      <c r="X74" s="26"/>
      <c r="Y74" s="26"/>
      <c r="Z74" s="26"/>
      <c r="AA74" s="26"/>
      <c r="AB74" s="26"/>
      <c r="AC74" s="23"/>
      <c r="AD74" s="23"/>
      <c r="AE74" s="23"/>
      <c r="AF74" s="23"/>
      <c r="AG74" s="23"/>
      <c r="AH74" s="26"/>
      <c r="AI74" s="23"/>
      <c r="AJ74" s="23"/>
      <c r="AK74" s="23"/>
      <c r="AL74" s="23"/>
      <c r="AM74" s="23"/>
      <c r="AN74" s="23"/>
      <c r="AO74" s="23"/>
    </row>
    <row r="75" spans="3:41" ht="16.5" customHeight="1">
      <c r="C75" s="23"/>
      <c r="D75" s="23"/>
      <c r="E75" s="23"/>
      <c r="F75" s="23"/>
      <c r="G75" s="23"/>
      <c r="H75" s="23"/>
      <c r="I75" s="23"/>
      <c r="J75" s="23"/>
      <c r="K75" s="23"/>
      <c r="L75" s="23"/>
      <c r="M75" s="23"/>
      <c r="N75" s="23"/>
      <c r="O75" s="25"/>
      <c r="P75" s="25"/>
      <c r="Q75" s="25"/>
      <c r="R75" s="25"/>
      <c r="S75" s="26"/>
      <c r="T75" s="26"/>
      <c r="U75" s="26"/>
      <c r="V75" s="26"/>
      <c r="W75" s="26"/>
      <c r="X75" s="26"/>
      <c r="Y75" s="26"/>
      <c r="Z75" s="26"/>
      <c r="AA75" s="26"/>
      <c r="AB75" s="26"/>
      <c r="AC75" s="23"/>
      <c r="AD75" s="23"/>
      <c r="AE75" s="23"/>
      <c r="AF75" s="23"/>
      <c r="AG75" s="23"/>
      <c r="AH75" s="26"/>
      <c r="AI75" s="23"/>
      <c r="AJ75" s="23"/>
      <c r="AK75" s="23"/>
      <c r="AL75" s="23"/>
      <c r="AM75" s="23"/>
      <c r="AN75" s="23"/>
      <c r="AO75" s="23"/>
    </row>
    <row r="76" spans="3:41" ht="16.5" customHeight="1">
      <c r="C76" s="23"/>
      <c r="D76" s="23"/>
      <c r="E76" s="23"/>
      <c r="F76" s="23"/>
      <c r="G76" s="23"/>
      <c r="H76" s="23"/>
      <c r="I76" s="23"/>
      <c r="J76" s="23"/>
      <c r="K76" s="23"/>
      <c r="L76" s="23"/>
      <c r="M76" s="23"/>
      <c r="N76" s="23"/>
      <c r="O76" s="25"/>
      <c r="P76" s="25"/>
      <c r="Q76" s="25"/>
      <c r="R76" s="25"/>
      <c r="S76" s="26"/>
      <c r="T76" s="26"/>
      <c r="U76" s="26"/>
      <c r="V76" s="26"/>
      <c r="W76" s="26"/>
      <c r="X76" s="26"/>
      <c r="Y76" s="26"/>
      <c r="Z76" s="26"/>
      <c r="AA76" s="26"/>
      <c r="AB76" s="26"/>
      <c r="AC76" s="23"/>
      <c r="AD76" s="23"/>
      <c r="AE76" s="23"/>
      <c r="AF76" s="23"/>
      <c r="AG76" s="23"/>
      <c r="AH76" s="26"/>
      <c r="AI76" s="23"/>
      <c r="AJ76" s="23"/>
      <c r="AK76" s="23"/>
      <c r="AL76" s="23"/>
      <c r="AM76" s="23"/>
      <c r="AN76" s="23"/>
      <c r="AO76" s="23"/>
    </row>
    <row r="77" spans="3:41" ht="16.5" customHeight="1">
      <c r="C77" s="23"/>
      <c r="D77" s="23"/>
      <c r="E77" s="23"/>
      <c r="F77" s="23"/>
      <c r="G77" s="23"/>
      <c r="H77" s="23"/>
      <c r="I77" s="23"/>
      <c r="J77" s="23"/>
      <c r="K77" s="23"/>
      <c r="L77" s="23"/>
      <c r="M77" s="23"/>
      <c r="N77" s="23"/>
      <c r="O77" s="25"/>
      <c r="P77" s="25"/>
      <c r="Q77" s="25"/>
      <c r="R77" s="25"/>
      <c r="S77" s="26"/>
      <c r="T77" s="26"/>
      <c r="U77" s="26"/>
      <c r="V77" s="26"/>
      <c r="W77" s="26"/>
      <c r="X77" s="26"/>
      <c r="Y77" s="26"/>
      <c r="Z77" s="26"/>
      <c r="AA77" s="26"/>
      <c r="AB77" s="26"/>
      <c r="AC77" s="23"/>
      <c r="AD77" s="23"/>
      <c r="AE77" s="23"/>
      <c r="AF77" s="23"/>
      <c r="AG77" s="23"/>
      <c r="AH77" s="26"/>
      <c r="AI77" s="23"/>
      <c r="AJ77" s="23"/>
      <c r="AK77" s="23"/>
      <c r="AL77" s="23"/>
      <c r="AM77" s="23"/>
      <c r="AN77" s="23"/>
      <c r="AO77" s="23"/>
    </row>
    <row r="78" spans="3:41" ht="16.5" customHeight="1">
      <c r="C78" s="23"/>
      <c r="D78" s="23"/>
      <c r="E78" s="23"/>
      <c r="F78" s="23"/>
      <c r="G78" s="23"/>
      <c r="H78" s="23"/>
      <c r="I78" s="23"/>
      <c r="J78" s="23"/>
      <c r="K78" s="23"/>
      <c r="L78" s="23"/>
      <c r="M78" s="23"/>
      <c r="N78" s="23"/>
      <c r="O78" s="25"/>
      <c r="P78" s="25"/>
      <c r="Q78" s="25"/>
      <c r="R78" s="25"/>
      <c r="S78" s="26"/>
      <c r="T78" s="26"/>
      <c r="U78" s="26"/>
      <c r="V78" s="26"/>
      <c r="W78" s="26"/>
      <c r="X78" s="26"/>
      <c r="Y78" s="26"/>
      <c r="Z78" s="26"/>
      <c r="AA78" s="26"/>
      <c r="AB78" s="26"/>
      <c r="AC78" s="23"/>
      <c r="AD78" s="23"/>
      <c r="AE78" s="23"/>
      <c r="AF78" s="23"/>
      <c r="AG78" s="23"/>
      <c r="AH78" s="26"/>
      <c r="AI78" s="23"/>
      <c r="AJ78" s="23"/>
      <c r="AK78" s="23"/>
      <c r="AL78" s="23"/>
      <c r="AM78" s="23"/>
      <c r="AN78" s="23"/>
      <c r="AO78" s="23"/>
    </row>
    <row r="79" spans="3:41" ht="16.5" customHeight="1">
      <c r="C79" s="23"/>
      <c r="D79" s="23"/>
      <c r="E79" s="23"/>
      <c r="F79" s="23"/>
      <c r="G79" s="23"/>
      <c r="H79" s="23"/>
      <c r="I79" s="23"/>
      <c r="J79" s="23"/>
      <c r="K79" s="23"/>
      <c r="L79" s="23"/>
      <c r="M79" s="23"/>
      <c r="N79" s="23"/>
      <c r="O79" s="25"/>
      <c r="P79" s="25"/>
      <c r="Q79" s="25"/>
      <c r="R79" s="25"/>
      <c r="S79" s="26"/>
      <c r="T79" s="26"/>
      <c r="U79" s="26"/>
      <c r="V79" s="26"/>
      <c r="W79" s="26"/>
      <c r="X79" s="26"/>
      <c r="Y79" s="26"/>
      <c r="Z79" s="26"/>
      <c r="AA79" s="26"/>
      <c r="AB79" s="26"/>
      <c r="AC79" s="23"/>
      <c r="AD79" s="23"/>
      <c r="AE79" s="23"/>
      <c r="AF79" s="23"/>
      <c r="AG79" s="23"/>
      <c r="AH79" s="26"/>
      <c r="AI79" s="23"/>
      <c r="AJ79" s="23"/>
      <c r="AK79" s="23"/>
      <c r="AL79" s="23"/>
      <c r="AM79" s="23"/>
      <c r="AN79" s="23"/>
      <c r="AO79" s="23"/>
    </row>
    <row r="80" spans="3:41" ht="16.5" customHeight="1">
      <c r="C80" s="23"/>
      <c r="D80" s="23"/>
      <c r="E80" s="23"/>
      <c r="F80" s="23"/>
      <c r="G80" s="23"/>
      <c r="H80" s="23"/>
      <c r="I80" s="23"/>
      <c r="J80" s="23"/>
      <c r="K80" s="23"/>
      <c r="L80" s="23"/>
      <c r="M80" s="23"/>
      <c r="N80" s="23"/>
      <c r="O80" s="25"/>
      <c r="P80" s="25"/>
      <c r="Q80" s="25"/>
      <c r="R80" s="25"/>
      <c r="S80" s="26"/>
      <c r="T80" s="26"/>
      <c r="U80" s="26"/>
      <c r="V80" s="26"/>
      <c r="W80" s="26"/>
      <c r="X80" s="26"/>
      <c r="Y80" s="26"/>
      <c r="Z80" s="26"/>
      <c r="AA80" s="26"/>
      <c r="AB80" s="26"/>
      <c r="AC80" s="23"/>
      <c r="AD80" s="23"/>
      <c r="AE80" s="23"/>
      <c r="AF80" s="23"/>
      <c r="AG80" s="23"/>
      <c r="AH80" s="26"/>
      <c r="AI80" s="23"/>
      <c r="AJ80" s="23"/>
      <c r="AK80" s="23"/>
      <c r="AL80" s="23"/>
      <c r="AM80" s="23"/>
      <c r="AN80" s="23"/>
      <c r="AO80" s="23"/>
    </row>
    <row r="81" spans="3:41" ht="16.5" customHeight="1">
      <c r="C81" s="23"/>
      <c r="D81" s="23"/>
      <c r="E81" s="23"/>
      <c r="F81" s="23"/>
      <c r="G81" s="23"/>
      <c r="H81" s="23"/>
      <c r="I81" s="23"/>
      <c r="J81" s="23"/>
      <c r="K81" s="23"/>
      <c r="L81" s="23"/>
      <c r="M81" s="23"/>
      <c r="N81" s="23"/>
      <c r="O81" s="25"/>
      <c r="P81" s="25"/>
      <c r="Q81" s="25"/>
      <c r="R81" s="25"/>
      <c r="S81" s="26"/>
      <c r="T81" s="26"/>
      <c r="U81" s="26"/>
      <c r="V81" s="26"/>
      <c r="W81" s="26"/>
      <c r="X81" s="26"/>
      <c r="Y81" s="26"/>
      <c r="Z81" s="26"/>
      <c r="AA81" s="26"/>
      <c r="AB81" s="26"/>
      <c r="AC81" s="23"/>
      <c r="AD81" s="23"/>
      <c r="AE81" s="23"/>
      <c r="AF81" s="23"/>
      <c r="AG81" s="23"/>
      <c r="AH81" s="26"/>
      <c r="AI81" s="23"/>
      <c r="AJ81" s="23"/>
      <c r="AK81" s="23"/>
      <c r="AL81" s="23"/>
      <c r="AM81" s="23"/>
      <c r="AN81" s="23"/>
      <c r="AO81" s="23"/>
    </row>
    <row r="82" spans="3:41" ht="16.5" customHeight="1">
      <c r="C82" s="23"/>
      <c r="D82" s="23"/>
      <c r="E82" s="23"/>
      <c r="F82" s="23"/>
      <c r="G82" s="23"/>
      <c r="H82" s="23"/>
      <c r="I82" s="23"/>
      <c r="J82" s="23"/>
      <c r="K82" s="23"/>
      <c r="L82" s="23"/>
      <c r="M82" s="23"/>
      <c r="N82" s="23"/>
      <c r="O82" s="25"/>
      <c r="P82" s="25"/>
      <c r="Q82" s="25"/>
      <c r="R82" s="25"/>
      <c r="S82" s="26"/>
      <c r="T82" s="26"/>
      <c r="U82" s="26"/>
      <c r="V82" s="26"/>
      <c r="W82" s="26"/>
      <c r="X82" s="26"/>
      <c r="Y82" s="26"/>
      <c r="Z82" s="26"/>
      <c r="AA82" s="26"/>
      <c r="AB82" s="26"/>
      <c r="AC82" s="23"/>
      <c r="AD82" s="23"/>
      <c r="AE82" s="23"/>
      <c r="AF82" s="23"/>
      <c r="AG82" s="23"/>
      <c r="AH82" s="26"/>
      <c r="AI82" s="23"/>
      <c r="AJ82" s="23"/>
      <c r="AK82" s="23"/>
      <c r="AL82" s="23"/>
      <c r="AM82" s="23"/>
      <c r="AN82" s="23"/>
      <c r="AO82" s="23"/>
    </row>
    <row r="83" spans="3:41" ht="16.5" customHeight="1">
      <c r="C83" s="23"/>
      <c r="D83" s="23"/>
      <c r="E83" s="23"/>
      <c r="F83" s="23"/>
      <c r="G83" s="23"/>
      <c r="H83" s="23"/>
      <c r="I83" s="23"/>
      <c r="J83" s="23"/>
      <c r="K83" s="23"/>
      <c r="L83" s="23"/>
      <c r="M83" s="23"/>
      <c r="N83" s="23"/>
      <c r="O83" s="25"/>
      <c r="P83" s="25"/>
      <c r="Q83" s="25"/>
      <c r="R83" s="25"/>
      <c r="S83" s="26"/>
      <c r="T83" s="26"/>
      <c r="U83" s="26"/>
      <c r="V83" s="26"/>
      <c r="W83" s="26"/>
      <c r="X83" s="26"/>
      <c r="Y83" s="26"/>
      <c r="Z83" s="26"/>
      <c r="AA83" s="26"/>
      <c r="AB83" s="26"/>
      <c r="AC83" s="23"/>
      <c r="AD83" s="23"/>
      <c r="AE83" s="23"/>
      <c r="AF83" s="23"/>
      <c r="AG83" s="23"/>
      <c r="AH83" s="26"/>
      <c r="AI83" s="23"/>
      <c r="AJ83" s="23"/>
      <c r="AK83" s="23"/>
      <c r="AL83" s="23"/>
      <c r="AM83" s="23"/>
      <c r="AN83" s="23"/>
      <c r="AO83" s="23"/>
    </row>
    <row r="84" spans="3:41" ht="16.5" customHeight="1">
      <c r="C84" s="23"/>
      <c r="D84" s="23"/>
      <c r="E84" s="23"/>
      <c r="F84" s="23"/>
      <c r="G84" s="23"/>
      <c r="H84" s="23"/>
      <c r="I84" s="23"/>
      <c r="J84" s="23"/>
      <c r="K84" s="23"/>
      <c r="L84" s="23"/>
      <c r="M84" s="23"/>
      <c r="N84" s="23"/>
      <c r="O84" s="25"/>
      <c r="P84" s="25"/>
      <c r="Q84" s="25"/>
      <c r="R84" s="25"/>
      <c r="S84" s="26"/>
      <c r="T84" s="26"/>
      <c r="U84" s="26"/>
      <c r="V84" s="26"/>
      <c r="W84" s="26"/>
      <c r="X84" s="26"/>
      <c r="Y84" s="26"/>
      <c r="Z84" s="26"/>
      <c r="AA84" s="26"/>
      <c r="AB84" s="26"/>
      <c r="AC84" s="23"/>
      <c r="AD84" s="23"/>
      <c r="AE84" s="23"/>
      <c r="AF84" s="23"/>
      <c r="AG84" s="23"/>
      <c r="AH84" s="26"/>
      <c r="AI84" s="23"/>
      <c r="AJ84" s="23"/>
      <c r="AK84" s="23"/>
      <c r="AL84" s="23"/>
      <c r="AM84" s="23"/>
      <c r="AN84" s="23"/>
      <c r="AO84" s="23"/>
    </row>
    <row r="85" spans="3:41" ht="16.5" customHeight="1">
      <c r="C85" s="23"/>
      <c r="D85" s="23"/>
      <c r="E85" s="23"/>
      <c r="F85" s="23"/>
      <c r="G85" s="23"/>
      <c r="H85" s="23"/>
      <c r="I85" s="23"/>
      <c r="J85" s="23"/>
      <c r="K85" s="23"/>
      <c r="L85" s="23"/>
      <c r="M85" s="23"/>
      <c r="N85" s="23"/>
      <c r="O85" s="25"/>
      <c r="P85" s="25"/>
      <c r="Q85" s="25"/>
      <c r="R85" s="25"/>
      <c r="S85" s="26"/>
      <c r="T85" s="26"/>
      <c r="U85" s="26"/>
      <c r="V85" s="26"/>
      <c r="W85" s="26"/>
      <c r="X85" s="26"/>
      <c r="Y85" s="26"/>
      <c r="Z85" s="26"/>
      <c r="AA85" s="26"/>
      <c r="AB85" s="26"/>
      <c r="AC85" s="23"/>
      <c r="AD85" s="23"/>
      <c r="AE85" s="23"/>
      <c r="AF85" s="23"/>
      <c r="AG85" s="23"/>
      <c r="AH85" s="26"/>
      <c r="AI85" s="23"/>
      <c r="AJ85" s="23"/>
      <c r="AK85" s="23"/>
      <c r="AL85" s="23"/>
      <c r="AM85" s="23"/>
      <c r="AN85" s="23"/>
      <c r="AO85" s="23"/>
    </row>
    <row r="86" spans="3:41" ht="16.5" customHeight="1">
      <c r="C86" s="23"/>
      <c r="D86" s="23"/>
      <c r="E86" s="23"/>
      <c r="F86" s="23"/>
      <c r="G86" s="23"/>
      <c r="H86" s="23"/>
      <c r="I86" s="23"/>
      <c r="J86" s="23"/>
      <c r="K86" s="23"/>
      <c r="L86" s="23"/>
      <c r="M86" s="23"/>
      <c r="N86" s="23"/>
      <c r="O86" s="25"/>
      <c r="P86" s="25"/>
      <c r="Q86" s="25"/>
      <c r="R86" s="25"/>
      <c r="S86" s="26"/>
      <c r="T86" s="26"/>
      <c r="U86" s="26"/>
      <c r="V86" s="26"/>
      <c r="W86" s="26"/>
      <c r="X86" s="26"/>
      <c r="Y86" s="26"/>
      <c r="Z86" s="26"/>
      <c r="AA86" s="26"/>
      <c r="AB86" s="26"/>
      <c r="AC86" s="23"/>
      <c r="AD86" s="23"/>
      <c r="AE86" s="23"/>
      <c r="AF86" s="23"/>
      <c r="AG86" s="23"/>
      <c r="AH86" s="26"/>
      <c r="AI86" s="23"/>
      <c r="AJ86" s="23"/>
      <c r="AK86" s="23"/>
      <c r="AL86" s="23"/>
      <c r="AM86" s="23"/>
      <c r="AN86" s="23"/>
      <c r="AO86" s="23"/>
    </row>
    <row r="87" spans="3:41" ht="16.5" customHeight="1">
      <c r="C87" s="23"/>
      <c r="D87" s="23"/>
      <c r="E87" s="23"/>
      <c r="F87" s="23"/>
      <c r="G87" s="23"/>
      <c r="H87" s="23"/>
      <c r="I87" s="23"/>
      <c r="J87" s="23"/>
      <c r="K87" s="23"/>
      <c r="L87" s="23"/>
      <c r="M87" s="23"/>
      <c r="N87" s="23"/>
      <c r="O87" s="25"/>
      <c r="P87" s="25"/>
      <c r="Q87" s="25"/>
      <c r="R87" s="25"/>
      <c r="S87" s="26"/>
      <c r="T87" s="26"/>
      <c r="U87" s="26"/>
      <c r="V87" s="26"/>
      <c r="W87" s="26"/>
      <c r="X87" s="26"/>
      <c r="Y87" s="26"/>
      <c r="Z87" s="26"/>
      <c r="AA87" s="26"/>
      <c r="AB87" s="26"/>
      <c r="AC87" s="23"/>
      <c r="AD87" s="23"/>
      <c r="AE87" s="23"/>
      <c r="AF87" s="23"/>
      <c r="AG87" s="23"/>
      <c r="AH87" s="26"/>
      <c r="AI87" s="23"/>
      <c r="AJ87" s="23"/>
      <c r="AK87" s="23"/>
      <c r="AL87" s="23"/>
      <c r="AM87" s="23"/>
      <c r="AN87" s="23"/>
      <c r="AO87" s="23"/>
    </row>
    <row r="88" spans="3:41" ht="16.5" customHeight="1">
      <c r="C88" s="23"/>
      <c r="D88" s="23"/>
      <c r="E88" s="23"/>
      <c r="F88" s="23"/>
      <c r="G88" s="23"/>
      <c r="H88" s="23"/>
      <c r="I88" s="23"/>
      <c r="J88" s="23"/>
      <c r="K88" s="23"/>
      <c r="L88" s="23"/>
      <c r="M88" s="23"/>
      <c r="N88" s="23"/>
      <c r="O88" s="25"/>
      <c r="P88" s="25"/>
      <c r="Q88" s="25"/>
      <c r="R88" s="25"/>
      <c r="S88" s="26"/>
      <c r="T88" s="26"/>
      <c r="U88" s="26"/>
      <c r="V88" s="26"/>
      <c r="W88" s="26"/>
      <c r="X88" s="26"/>
      <c r="Y88" s="26"/>
      <c r="Z88" s="26"/>
      <c r="AA88" s="26"/>
      <c r="AB88" s="26"/>
      <c r="AC88" s="23"/>
      <c r="AD88" s="23"/>
      <c r="AE88" s="23"/>
      <c r="AF88" s="23"/>
      <c r="AG88" s="23"/>
      <c r="AH88" s="26"/>
      <c r="AI88" s="23"/>
      <c r="AJ88" s="23"/>
      <c r="AK88" s="23"/>
      <c r="AL88" s="23"/>
      <c r="AM88" s="23"/>
      <c r="AN88" s="23"/>
      <c r="AO88" s="23"/>
    </row>
    <row r="89" spans="3:41" ht="16.5" customHeight="1">
      <c r="C89" s="23"/>
      <c r="D89" s="23"/>
      <c r="E89" s="23"/>
      <c r="F89" s="23"/>
      <c r="G89" s="23"/>
      <c r="H89" s="23"/>
      <c r="I89" s="23"/>
      <c r="J89" s="23"/>
      <c r="K89" s="23"/>
      <c r="L89" s="23"/>
      <c r="M89" s="23"/>
      <c r="N89" s="23"/>
      <c r="O89" s="25"/>
      <c r="P89" s="25"/>
      <c r="Q89" s="25"/>
      <c r="R89" s="25"/>
      <c r="S89" s="26"/>
      <c r="T89" s="26"/>
      <c r="U89" s="26"/>
      <c r="V89" s="26"/>
      <c r="W89" s="26"/>
      <c r="X89" s="26"/>
      <c r="Y89" s="26"/>
      <c r="Z89" s="26"/>
      <c r="AA89" s="26"/>
      <c r="AB89" s="26"/>
      <c r="AC89" s="23"/>
      <c r="AD89" s="23"/>
      <c r="AE89" s="23"/>
      <c r="AF89" s="23"/>
      <c r="AG89" s="23"/>
      <c r="AH89" s="26"/>
      <c r="AI89" s="23"/>
      <c r="AJ89" s="23"/>
      <c r="AK89" s="23"/>
      <c r="AL89" s="23"/>
      <c r="AM89" s="23"/>
      <c r="AN89" s="23"/>
      <c r="AO89" s="23"/>
    </row>
    <row r="90" spans="3:41" ht="16.5" customHeight="1">
      <c r="C90" s="23"/>
      <c r="D90" s="23"/>
      <c r="E90" s="23"/>
      <c r="F90" s="23"/>
      <c r="G90" s="23"/>
      <c r="H90" s="23"/>
      <c r="I90" s="23"/>
      <c r="J90" s="23"/>
      <c r="K90" s="23"/>
      <c r="L90" s="23"/>
      <c r="M90" s="23"/>
      <c r="N90" s="23"/>
      <c r="O90" s="25"/>
      <c r="P90" s="25"/>
      <c r="Q90" s="25"/>
      <c r="R90" s="25"/>
      <c r="S90" s="26"/>
      <c r="T90" s="26"/>
      <c r="U90" s="26"/>
      <c r="V90" s="26"/>
      <c r="W90" s="26"/>
      <c r="X90" s="26"/>
      <c r="Y90" s="26"/>
      <c r="Z90" s="26"/>
      <c r="AA90" s="26"/>
      <c r="AB90" s="26"/>
      <c r="AC90" s="23"/>
      <c r="AD90" s="23"/>
      <c r="AE90" s="23"/>
      <c r="AF90" s="23"/>
      <c r="AG90" s="23"/>
      <c r="AH90" s="26"/>
      <c r="AI90" s="23"/>
      <c r="AJ90" s="23"/>
      <c r="AK90" s="23"/>
      <c r="AL90" s="23"/>
      <c r="AM90" s="23"/>
      <c r="AN90" s="23"/>
      <c r="AO90" s="23"/>
    </row>
    <row r="91" spans="3:41" ht="16.5" customHeight="1">
      <c r="C91" s="23"/>
      <c r="D91" s="23"/>
      <c r="E91" s="23"/>
      <c r="F91" s="23"/>
      <c r="G91" s="23"/>
      <c r="H91" s="23"/>
      <c r="I91" s="23"/>
      <c r="J91" s="23"/>
      <c r="K91" s="23"/>
      <c r="L91" s="23"/>
      <c r="M91" s="23"/>
      <c r="N91" s="23"/>
      <c r="O91" s="25"/>
      <c r="P91" s="25"/>
      <c r="Q91" s="25"/>
      <c r="R91" s="25"/>
      <c r="S91" s="26"/>
      <c r="T91" s="26"/>
      <c r="U91" s="26"/>
      <c r="V91" s="26"/>
      <c r="W91" s="26"/>
      <c r="X91" s="26"/>
      <c r="Y91" s="26"/>
      <c r="Z91" s="26"/>
      <c r="AA91" s="26"/>
      <c r="AB91" s="26"/>
      <c r="AC91" s="23"/>
      <c r="AD91" s="23"/>
      <c r="AE91" s="23"/>
      <c r="AF91" s="23"/>
      <c r="AG91" s="23"/>
      <c r="AH91" s="26"/>
      <c r="AI91" s="23"/>
      <c r="AJ91" s="23"/>
      <c r="AK91" s="23"/>
      <c r="AL91" s="23"/>
      <c r="AM91" s="23"/>
      <c r="AN91" s="23"/>
      <c r="AO91" s="23"/>
    </row>
    <row r="92" spans="3:41" ht="16.5" customHeight="1">
      <c r="C92" s="23"/>
      <c r="D92" s="23"/>
      <c r="E92" s="23"/>
      <c r="F92" s="23"/>
      <c r="G92" s="23"/>
      <c r="H92" s="23"/>
      <c r="I92" s="23"/>
      <c r="J92" s="23"/>
      <c r="K92" s="23"/>
      <c r="L92" s="23"/>
      <c r="M92" s="23"/>
      <c r="N92" s="23"/>
      <c r="O92" s="25"/>
      <c r="P92" s="25"/>
      <c r="Q92" s="25"/>
      <c r="R92" s="25"/>
      <c r="S92" s="26"/>
      <c r="T92" s="26"/>
      <c r="U92" s="26"/>
      <c r="V92" s="26"/>
      <c r="W92" s="26"/>
      <c r="X92" s="26"/>
      <c r="Y92" s="26"/>
      <c r="Z92" s="26"/>
      <c r="AA92" s="26"/>
      <c r="AB92" s="26"/>
      <c r="AC92" s="23"/>
      <c r="AD92" s="23"/>
      <c r="AE92" s="23"/>
      <c r="AF92" s="23"/>
      <c r="AG92" s="23"/>
      <c r="AH92" s="26"/>
      <c r="AI92" s="23"/>
      <c r="AJ92" s="23"/>
      <c r="AK92" s="23"/>
      <c r="AL92" s="23"/>
      <c r="AM92" s="23"/>
      <c r="AN92" s="23"/>
      <c r="AO92" s="23"/>
    </row>
    <row r="93" spans="3:41" ht="16.5" customHeight="1">
      <c r="C93" s="23"/>
      <c r="D93" s="23"/>
      <c r="E93" s="23"/>
      <c r="F93" s="23"/>
      <c r="G93" s="23"/>
      <c r="H93" s="23"/>
      <c r="I93" s="23"/>
      <c r="J93" s="23"/>
      <c r="K93" s="23"/>
      <c r="L93" s="23"/>
      <c r="M93" s="23"/>
      <c r="N93" s="23"/>
      <c r="O93" s="25"/>
      <c r="P93" s="25"/>
      <c r="Q93" s="25"/>
      <c r="R93" s="25"/>
      <c r="S93" s="26"/>
      <c r="T93" s="26"/>
      <c r="U93" s="26"/>
      <c r="V93" s="26"/>
      <c r="W93" s="26"/>
      <c r="X93" s="26"/>
      <c r="Y93" s="26"/>
      <c r="Z93" s="26"/>
      <c r="AA93" s="26"/>
      <c r="AB93" s="26"/>
      <c r="AC93" s="23"/>
      <c r="AD93" s="23"/>
      <c r="AE93" s="23"/>
      <c r="AF93" s="23"/>
      <c r="AG93" s="23"/>
      <c r="AH93" s="26"/>
      <c r="AI93" s="23"/>
      <c r="AJ93" s="23"/>
      <c r="AK93" s="23"/>
      <c r="AL93" s="23"/>
      <c r="AM93" s="23"/>
      <c r="AN93" s="23"/>
      <c r="AO93" s="23"/>
    </row>
    <row r="94" spans="3:41" ht="16.5" customHeight="1">
      <c r="C94" s="23"/>
      <c r="D94" s="23"/>
      <c r="E94" s="23"/>
      <c r="F94" s="23"/>
      <c r="G94" s="23"/>
      <c r="H94" s="23"/>
      <c r="I94" s="23"/>
      <c r="J94" s="23"/>
      <c r="K94" s="23"/>
      <c r="L94" s="23"/>
      <c r="M94" s="23"/>
      <c r="N94" s="23"/>
      <c r="O94" s="25"/>
      <c r="P94" s="25"/>
      <c r="Q94" s="25"/>
      <c r="R94" s="25"/>
      <c r="S94" s="26"/>
      <c r="T94" s="26"/>
      <c r="U94" s="26"/>
      <c r="V94" s="26"/>
      <c r="W94" s="26"/>
      <c r="X94" s="26"/>
      <c r="Y94" s="26"/>
      <c r="Z94" s="26"/>
      <c r="AA94" s="26"/>
      <c r="AB94" s="26"/>
      <c r="AC94" s="23"/>
      <c r="AD94" s="23"/>
      <c r="AE94" s="23"/>
      <c r="AF94" s="23"/>
      <c r="AG94" s="23"/>
      <c r="AH94" s="26"/>
      <c r="AI94" s="23"/>
      <c r="AJ94" s="23"/>
      <c r="AK94" s="23"/>
      <c r="AL94" s="23"/>
      <c r="AM94" s="23"/>
      <c r="AN94" s="23"/>
      <c r="AO94" s="23"/>
    </row>
    <row r="95" spans="3:41" ht="16.5" customHeight="1">
      <c r="C95" s="23"/>
      <c r="D95" s="23"/>
      <c r="E95" s="23"/>
      <c r="F95" s="23"/>
      <c r="G95" s="23"/>
      <c r="H95" s="23"/>
      <c r="I95" s="23"/>
      <c r="J95" s="23"/>
      <c r="K95" s="23"/>
      <c r="L95" s="23"/>
      <c r="M95" s="23"/>
      <c r="N95" s="23"/>
      <c r="O95" s="25"/>
      <c r="P95" s="25"/>
      <c r="Q95" s="25"/>
      <c r="R95" s="25"/>
      <c r="S95" s="26"/>
      <c r="T95" s="26"/>
      <c r="U95" s="26"/>
      <c r="V95" s="26"/>
      <c r="W95" s="26"/>
      <c r="X95" s="26"/>
      <c r="Y95" s="26"/>
      <c r="Z95" s="26"/>
      <c r="AA95" s="26"/>
      <c r="AB95" s="26"/>
      <c r="AC95" s="23"/>
      <c r="AD95" s="23"/>
      <c r="AE95" s="23"/>
      <c r="AF95" s="23"/>
      <c r="AG95" s="23"/>
      <c r="AH95" s="26"/>
      <c r="AI95" s="23"/>
      <c r="AJ95" s="23"/>
      <c r="AK95" s="23"/>
      <c r="AL95" s="23"/>
      <c r="AM95" s="23"/>
      <c r="AN95" s="23"/>
      <c r="AO95" s="23"/>
    </row>
    <row r="96" spans="3:41" ht="16.5" customHeight="1">
      <c r="C96" s="23"/>
      <c r="D96" s="23"/>
      <c r="E96" s="23"/>
      <c r="F96" s="23"/>
      <c r="G96" s="23"/>
      <c r="H96" s="23"/>
      <c r="I96" s="23"/>
      <c r="J96" s="23"/>
      <c r="K96" s="23"/>
      <c r="L96" s="23"/>
      <c r="M96" s="23"/>
      <c r="N96" s="23"/>
      <c r="O96" s="25"/>
      <c r="P96" s="25"/>
      <c r="Q96" s="25"/>
      <c r="R96" s="25"/>
      <c r="S96" s="26"/>
      <c r="T96" s="26"/>
      <c r="U96" s="26"/>
      <c r="V96" s="26"/>
      <c r="W96" s="26"/>
      <c r="X96" s="26"/>
      <c r="Y96" s="26"/>
      <c r="Z96" s="26"/>
      <c r="AA96" s="26"/>
      <c r="AB96" s="26"/>
      <c r="AC96" s="23"/>
      <c r="AD96" s="23"/>
      <c r="AE96" s="23"/>
      <c r="AF96" s="23"/>
      <c r="AG96" s="23"/>
      <c r="AH96" s="26"/>
      <c r="AI96" s="23"/>
      <c r="AJ96" s="23"/>
      <c r="AK96" s="23"/>
      <c r="AL96" s="23"/>
      <c r="AM96" s="23"/>
      <c r="AN96" s="23"/>
      <c r="AO96" s="23"/>
    </row>
    <row r="97" spans="3:41" ht="16.5" customHeight="1">
      <c r="C97" s="23"/>
      <c r="D97" s="23"/>
      <c r="E97" s="23"/>
      <c r="F97" s="23"/>
      <c r="G97" s="23"/>
      <c r="H97" s="23"/>
      <c r="I97" s="23"/>
      <c r="J97" s="23"/>
      <c r="K97" s="23"/>
      <c r="L97" s="23"/>
      <c r="M97" s="23"/>
      <c r="N97" s="23"/>
      <c r="O97" s="25"/>
      <c r="P97" s="25"/>
      <c r="Q97" s="25"/>
      <c r="R97" s="25"/>
      <c r="S97" s="26"/>
      <c r="T97" s="26"/>
      <c r="U97" s="26"/>
      <c r="V97" s="26"/>
      <c r="W97" s="26"/>
      <c r="X97" s="26"/>
      <c r="Y97" s="26"/>
      <c r="Z97" s="26"/>
      <c r="AA97" s="26"/>
      <c r="AB97" s="26"/>
      <c r="AC97" s="23"/>
      <c r="AD97" s="23"/>
      <c r="AE97" s="23"/>
      <c r="AF97" s="23"/>
      <c r="AG97" s="23"/>
      <c r="AH97" s="26"/>
      <c r="AI97" s="23"/>
      <c r="AJ97" s="23"/>
      <c r="AK97" s="23"/>
      <c r="AL97" s="23"/>
      <c r="AM97" s="23"/>
      <c r="AN97" s="23"/>
      <c r="AO97" s="23"/>
    </row>
    <row r="98" spans="3:41" ht="16.5" customHeight="1">
      <c r="C98" s="23"/>
      <c r="D98" s="23"/>
      <c r="E98" s="23"/>
      <c r="F98" s="23"/>
      <c r="G98" s="23"/>
      <c r="H98" s="23"/>
      <c r="I98" s="23"/>
      <c r="J98" s="23"/>
      <c r="K98" s="23"/>
      <c r="L98" s="23"/>
      <c r="M98" s="23"/>
      <c r="N98" s="23"/>
      <c r="O98" s="25"/>
      <c r="P98" s="25"/>
      <c r="Q98" s="25"/>
      <c r="R98" s="25"/>
      <c r="S98" s="26"/>
      <c r="T98" s="26"/>
      <c r="U98" s="26"/>
      <c r="V98" s="26"/>
      <c r="W98" s="26"/>
      <c r="X98" s="26"/>
      <c r="Y98" s="26"/>
      <c r="Z98" s="26"/>
      <c r="AA98" s="26"/>
      <c r="AB98" s="26"/>
      <c r="AC98" s="23"/>
      <c r="AD98" s="23"/>
      <c r="AE98" s="23"/>
      <c r="AF98" s="23"/>
      <c r="AG98" s="23"/>
      <c r="AH98" s="26"/>
      <c r="AI98" s="23"/>
      <c r="AJ98" s="23"/>
      <c r="AK98" s="23"/>
      <c r="AL98" s="23"/>
      <c r="AM98" s="23"/>
      <c r="AN98" s="23"/>
      <c r="AO98" s="23"/>
    </row>
    <row r="99" spans="3:41" ht="16.5" customHeight="1">
      <c r="C99" s="23"/>
      <c r="D99" s="23"/>
      <c r="E99" s="23"/>
      <c r="F99" s="23"/>
      <c r="G99" s="23"/>
      <c r="H99" s="23"/>
      <c r="I99" s="23"/>
      <c r="J99" s="23"/>
      <c r="K99" s="23"/>
      <c r="L99" s="23"/>
      <c r="M99" s="23"/>
      <c r="N99" s="23"/>
      <c r="O99" s="25"/>
      <c r="P99" s="25"/>
      <c r="Q99" s="25"/>
      <c r="R99" s="25"/>
      <c r="S99" s="26"/>
      <c r="T99" s="26"/>
      <c r="U99" s="26"/>
      <c r="V99" s="26"/>
      <c r="W99" s="26"/>
      <c r="X99" s="26"/>
      <c r="Y99" s="26"/>
      <c r="Z99" s="26"/>
      <c r="AA99" s="26"/>
      <c r="AB99" s="26"/>
      <c r="AC99" s="23"/>
      <c r="AD99" s="23"/>
      <c r="AE99" s="23"/>
      <c r="AF99" s="23"/>
      <c r="AG99" s="23"/>
      <c r="AH99" s="26"/>
      <c r="AI99" s="23"/>
      <c r="AJ99" s="23"/>
      <c r="AK99" s="23"/>
      <c r="AL99" s="23"/>
      <c r="AM99" s="23"/>
      <c r="AN99" s="23"/>
      <c r="AO99" s="23"/>
    </row>
    <row r="100" spans="3:41" ht="16.5" customHeight="1">
      <c r="C100" s="23"/>
      <c r="D100" s="23"/>
      <c r="E100" s="23"/>
      <c r="F100" s="23"/>
      <c r="G100" s="23"/>
      <c r="H100" s="23"/>
      <c r="I100" s="23"/>
      <c r="J100" s="23"/>
      <c r="K100" s="23"/>
      <c r="L100" s="23"/>
      <c r="M100" s="23"/>
      <c r="N100" s="23"/>
      <c r="O100" s="25"/>
      <c r="P100" s="25"/>
      <c r="Q100" s="25"/>
      <c r="R100" s="25"/>
      <c r="S100" s="26"/>
      <c r="T100" s="26"/>
      <c r="U100" s="26"/>
      <c r="V100" s="26"/>
      <c r="W100" s="26"/>
      <c r="X100" s="26"/>
      <c r="Y100" s="26"/>
      <c r="Z100" s="26"/>
      <c r="AA100" s="26"/>
      <c r="AB100" s="26"/>
      <c r="AC100" s="23"/>
      <c r="AD100" s="23"/>
      <c r="AE100" s="23"/>
      <c r="AF100" s="23"/>
      <c r="AG100" s="23"/>
      <c r="AH100" s="26"/>
      <c r="AI100" s="23"/>
      <c r="AJ100" s="23"/>
      <c r="AK100" s="23"/>
      <c r="AL100" s="23"/>
      <c r="AM100" s="23"/>
      <c r="AN100" s="23"/>
      <c r="AO100" s="23"/>
    </row>
    <row r="101" spans="3:41" ht="16.5" customHeight="1">
      <c r="C101" s="23"/>
      <c r="D101" s="23"/>
      <c r="E101" s="23"/>
      <c r="F101" s="23"/>
      <c r="G101" s="23"/>
      <c r="H101" s="23"/>
      <c r="I101" s="23"/>
      <c r="J101" s="23"/>
      <c r="K101" s="23"/>
      <c r="L101" s="23"/>
      <c r="M101" s="23"/>
      <c r="N101" s="23"/>
      <c r="O101" s="25"/>
      <c r="P101" s="25"/>
      <c r="Q101" s="25"/>
      <c r="R101" s="25"/>
      <c r="S101" s="26"/>
      <c r="T101" s="26"/>
      <c r="U101" s="26"/>
      <c r="V101" s="26"/>
      <c r="W101" s="26"/>
      <c r="X101" s="26"/>
      <c r="Y101" s="26"/>
      <c r="Z101" s="26"/>
      <c r="AA101" s="26"/>
      <c r="AB101" s="26"/>
      <c r="AC101" s="23"/>
      <c r="AD101" s="23"/>
      <c r="AE101" s="23"/>
      <c r="AF101" s="23"/>
      <c r="AG101" s="23"/>
      <c r="AH101" s="26"/>
      <c r="AI101" s="23"/>
      <c r="AJ101" s="23"/>
      <c r="AK101" s="23"/>
      <c r="AL101" s="23"/>
      <c r="AM101" s="23"/>
      <c r="AN101" s="23"/>
      <c r="AO101" s="23"/>
    </row>
    <row r="102" spans="3:41" ht="16.5" customHeight="1">
      <c r="C102" s="23"/>
      <c r="D102" s="23"/>
      <c r="E102" s="23"/>
      <c r="F102" s="23"/>
      <c r="G102" s="23"/>
      <c r="H102" s="23"/>
      <c r="I102" s="23"/>
      <c r="J102" s="23"/>
      <c r="K102" s="23"/>
      <c r="L102" s="23"/>
      <c r="M102" s="23"/>
      <c r="N102" s="23"/>
      <c r="O102" s="25"/>
      <c r="P102" s="25"/>
      <c r="Q102" s="25"/>
      <c r="R102" s="25"/>
      <c r="S102" s="26"/>
      <c r="T102" s="26"/>
      <c r="U102" s="26"/>
      <c r="V102" s="26"/>
      <c r="W102" s="26"/>
      <c r="X102" s="26"/>
      <c r="Y102" s="26"/>
      <c r="Z102" s="26"/>
      <c r="AA102" s="26"/>
      <c r="AB102" s="26"/>
      <c r="AC102" s="23"/>
      <c r="AD102" s="23"/>
      <c r="AE102" s="23"/>
      <c r="AF102" s="23"/>
      <c r="AG102" s="23"/>
      <c r="AH102" s="26"/>
      <c r="AI102" s="23"/>
      <c r="AJ102" s="23"/>
      <c r="AK102" s="23"/>
      <c r="AL102" s="23"/>
      <c r="AM102" s="23"/>
      <c r="AN102" s="23"/>
      <c r="AO102" s="23"/>
    </row>
    <row r="103" spans="3:41" ht="16.5" customHeight="1">
      <c r="C103" s="23"/>
      <c r="D103" s="23"/>
      <c r="E103" s="23"/>
      <c r="F103" s="23"/>
      <c r="G103" s="23"/>
      <c r="H103" s="23"/>
      <c r="I103" s="23"/>
      <c r="J103" s="23"/>
      <c r="K103" s="23"/>
      <c r="L103" s="23"/>
      <c r="M103" s="23"/>
      <c r="N103" s="23"/>
      <c r="O103" s="25"/>
      <c r="P103" s="25"/>
      <c r="Q103" s="25"/>
      <c r="R103" s="25"/>
      <c r="S103" s="26"/>
      <c r="T103" s="26"/>
      <c r="U103" s="26"/>
      <c r="V103" s="26"/>
      <c r="W103" s="26"/>
      <c r="X103" s="26"/>
      <c r="Y103" s="26"/>
      <c r="Z103" s="26"/>
      <c r="AA103" s="26"/>
      <c r="AB103" s="26"/>
      <c r="AC103" s="23"/>
      <c r="AD103" s="23"/>
      <c r="AE103" s="23"/>
      <c r="AF103" s="23"/>
      <c r="AG103" s="23"/>
      <c r="AH103" s="26"/>
      <c r="AI103" s="23"/>
      <c r="AJ103" s="23"/>
      <c r="AK103" s="23"/>
      <c r="AL103" s="23"/>
      <c r="AM103" s="23"/>
      <c r="AN103" s="23"/>
      <c r="AO103" s="23"/>
    </row>
    <row r="104" spans="3:41" ht="16.5" customHeight="1">
      <c r="C104" s="23"/>
      <c r="D104" s="23"/>
      <c r="E104" s="23"/>
      <c r="F104" s="23"/>
      <c r="G104" s="23"/>
      <c r="H104" s="23"/>
      <c r="I104" s="23"/>
      <c r="J104" s="23"/>
      <c r="K104" s="23"/>
      <c r="L104" s="23"/>
      <c r="M104" s="23"/>
      <c r="N104" s="23"/>
      <c r="O104" s="25"/>
      <c r="P104" s="25"/>
      <c r="Q104" s="25"/>
      <c r="R104" s="25"/>
      <c r="S104" s="26"/>
      <c r="T104" s="26"/>
      <c r="U104" s="26"/>
      <c r="V104" s="26"/>
      <c r="W104" s="26"/>
      <c r="X104" s="26"/>
      <c r="Y104" s="26"/>
      <c r="Z104" s="26"/>
      <c r="AA104" s="26"/>
      <c r="AB104" s="26"/>
      <c r="AC104" s="23"/>
      <c r="AD104" s="23"/>
      <c r="AE104" s="23"/>
      <c r="AF104" s="23"/>
      <c r="AG104" s="23"/>
      <c r="AH104" s="26"/>
      <c r="AI104" s="23"/>
      <c r="AJ104" s="23"/>
      <c r="AK104" s="23"/>
      <c r="AL104" s="23"/>
      <c r="AM104" s="23"/>
      <c r="AN104" s="23"/>
      <c r="AO104" s="23"/>
    </row>
    <row r="105" spans="3:41" ht="16.5" customHeight="1">
      <c r="C105" s="23"/>
      <c r="D105" s="23"/>
      <c r="E105" s="23"/>
      <c r="F105" s="23"/>
      <c r="G105" s="23"/>
      <c r="H105" s="23"/>
      <c r="I105" s="23"/>
      <c r="J105" s="23"/>
      <c r="K105" s="23"/>
      <c r="L105" s="23"/>
      <c r="M105" s="23"/>
      <c r="N105" s="23"/>
      <c r="O105" s="25"/>
      <c r="P105" s="25"/>
      <c r="Q105" s="25"/>
      <c r="R105" s="25"/>
      <c r="S105" s="26"/>
      <c r="T105" s="26"/>
      <c r="U105" s="26"/>
      <c r="V105" s="26"/>
      <c r="W105" s="26"/>
      <c r="X105" s="26"/>
      <c r="Y105" s="26"/>
      <c r="Z105" s="26"/>
      <c r="AA105" s="26"/>
      <c r="AB105" s="26"/>
      <c r="AC105" s="23"/>
      <c r="AD105" s="23"/>
      <c r="AE105" s="23"/>
      <c r="AF105" s="23"/>
      <c r="AG105" s="23"/>
      <c r="AH105" s="26"/>
      <c r="AI105" s="23"/>
      <c r="AJ105" s="23"/>
      <c r="AK105" s="23"/>
      <c r="AL105" s="23"/>
      <c r="AM105" s="23"/>
      <c r="AN105" s="23"/>
      <c r="AO105" s="23"/>
    </row>
    <row r="106" spans="3:41" ht="16.5" customHeight="1">
      <c r="C106" s="23"/>
      <c r="D106" s="23"/>
      <c r="E106" s="23"/>
      <c r="F106" s="23"/>
      <c r="G106" s="23"/>
      <c r="H106" s="23"/>
      <c r="I106" s="23"/>
      <c r="J106" s="23"/>
      <c r="K106" s="23"/>
      <c r="L106" s="23"/>
      <c r="M106" s="23"/>
      <c r="N106" s="23"/>
      <c r="O106" s="25"/>
      <c r="P106" s="25"/>
      <c r="Q106" s="25"/>
      <c r="R106" s="25"/>
      <c r="S106" s="26"/>
      <c r="T106" s="26"/>
      <c r="U106" s="26"/>
      <c r="V106" s="26"/>
      <c r="W106" s="26"/>
      <c r="X106" s="26"/>
      <c r="Y106" s="26"/>
      <c r="Z106" s="26"/>
      <c r="AA106" s="26"/>
      <c r="AB106" s="26"/>
      <c r="AC106" s="23"/>
      <c r="AD106" s="23"/>
      <c r="AE106" s="23"/>
      <c r="AF106" s="23"/>
      <c r="AG106" s="23"/>
      <c r="AH106" s="26"/>
      <c r="AI106" s="23"/>
      <c r="AJ106" s="23"/>
      <c r="AK106" s="23"/>
      <c r="AL106" s="23"/>
      <c r="AM106" s="23"/>
      <c r="AN106" s="23"/>
      <c r="AO106" s="23"/>
    </row>
    <row r="107" spans="3:41" ht="16.5" customHeight="1">
      <c r="C107" s="23"/>
      <c r="D107" s="23"/>
      <c r="E107" s="23"/>
      <c r="F107" s="23"/>
      <c r="G107" s="23"/>
      <c r="H107" s="23"/>
      <c r="I107" s="23"/>
      <c r="J107" s="23"/>
      <c r="K107" s="23"/>
      <c r="L107" s="23"/>
      <c r="M107" s="23"/>
      <c r="N107" s="23"/>
      <c r="O107" s="25"/>
      <c r="P107" s="25"/>
      <c r="Q107" s="25"/>
      <c r="R107" s="25"/>
      <c r="S107" s="26"/>
      <c r="T107" s="26"/>
      <c r="U107" s="26"/>
      <c r="V107" s="26"/>
      <c r="W107" s="26"/>
      <c r="X107" s="26"/>
      <c r="Y107" s="26"/>
      <c r="Z107" s="26"/>
      <c r="AA107" s="26"/>
      <c r="AB107" s="26"/>
      <c r="AC107" s="23"/>
      <c r="AD107" s="23"/>
      <c r="AE107" s="23"/>
      <c r="AF107" s="23"/>
      <c r="AG107" s="23"/>
      <c r="AH107" s="26"/>
      <c r="AI107" s="23"/>
      <c r="AJ107" s="23"/>
      <c r="AK107" s="23"/>
      <c r="AL107" s="23"/>
      <c r="AM107" s="23"/>
      <c r="AN107" s="23"/>
      <c r="AO107" s="23"/>
    </row>
    <row r="108" spans="3:41">
      <c r="C108" s="23"/>
      <c r="D108" s="23"/>
      <c r="E108" s="23"/>
      <c r="F108" s="23"/>
      <c r="G108" s="23"/>
      <c r="H108" s="23"/>
      <c r="I108" s="23"/>
      <c r="J108" s="23"/>
      <c r="K108" s="23"/>
      <c r="L108" s="23"/>
      <c r="M108" s="23"/>
      <c r="N108" s="23"/>
      <c r="O108" s="25"/>
      <c r="P108" s="25"/>
      <c r="Q108" s="25"/>
      <c r="R108" s="25"/>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row>
    <row r="109" spans="3:41">
      <c r="C109" s="23"/>
      <c r="D109" s="23"/>
      <c r="E109" s="23"/>
      <c r="F109" s="23"/>
      <c r="G109" s="23"/>
      <c r="H109" s="23"/>
      <c r="I109" s="23"/>
      <c r="J109" s="23"/>
      <c r="K109" s="23"/>
      <c r="L109" s="23"/>
      <c r="M109" s="23"/>
      <c r="N109" s="23"/>
      <c r="O109" s="25"/>
      <c r="P109" s="25"/>
      <c r="Q109" s="25"/>
      <c r="R109" s="25"/>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row>
    <row r="110" spans="3:41">
      <c r="C110" s="23"/>
      <c r="D110" s="23"/>
      <c r="E110" s="23"/>
      <c r="F110" s="23"/>
      <c r="G110" s="23"/>
      <c r="H110" s="23"/>
      <c r="I110" s="23"/>
      <c r="J110" s="23"/>
      <c r="K110" s="23"/>
      <c r="L110" s="23"/>
      <c r="M110" s="23"/>
      <c r="N110" s="23"/>
      <c r="O110" s="25"/>
      <c r="P110" s="25"/>
      <c r="Q110" s="25"/>
      <c r="R110" s="25"/>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row>
    <row r="111" spans="3:41">
      <c r="C111" s="23"/>
      <c r="D111" s="23"/>
      <c r="E111" s="23"/>
      <c r="F111" s="23"/>
      <c r="G111" s="23"/>
      <c r="H111" s="23"/>
      <c r="I111" s="23"/>
      <c r="J111" s="23"/>
      <c r="K111" s="23"/>
      <c r="L111" s="23"/>
      <c r="M111" s="23"/>
      <c r="N111" s="23"/>
      <c r="O111" s="25"/>
      <c r="P111" s="25"/>
      <c r="Q111" s="25"/>
      <c r="R111" s="25"/>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row>
    <row r="112" spans="3:41">
      <c r="C112" s="23"/>
      <c r="D112" s="23"/>
      <c r="E112" s="23"/>
      <c r="F112" s="23"/>
      <c r="G112" s="23"/>
      <c r="H112" s="23"/>
      <c r="I112" s="23"/>
      <c r="J112" s="23"/>
      <c r="K112" s="23"/>
      <c r="L112" s="23"/>
      <c r="M112" s="23"/>
      <c r="N112" s="23"/>
      <c r="O112" s="25"/>
      <c r="P112" s="25"/>
      <c r="Q112" s="25"/>
      <c r="R112" s="25"/>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row>
    <row r="113" spans="3:41">
      <c r="C113" s="23"/>
      <c r="D113" s="23"/>
      <c r="E113" s="23"/>
      <c r="F113" s="23"/>
      <c r="G113" s="23"/>
      <c r="H113" s="23"/>
      <c r="I113" s="23"/>
      <c r="J113" s="23"/>
      <c r="K113" s="23"/>
      <c r="L113" s="23"/>
      <c r="M113" s="23"/>
      <c r="N113" s="23"/>
      <c r="O113" s="25"/>
      <c r="P113" s="25"/>
      <c r="Q113" s="25"/>
      <c r="R113" s="25"/>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row>
    <row r="114" spans="3:41">
      <c r="C114" s="23"/>
      <c r="D114" s="23"/>
      <c r="E114" s="23"/>
      <c r="F114" s="23"/>
      <c r="G114" s="23"/>
      <c r="H114" s="23"/>
      <c r="I114" s="23"/>
      <c r="J114" s="23"/>
      <c r="K114" s="23"/>
      <c r="L114" s="23"/>
      <c r="M114" s="23"/>
      <c r="N114" s="23"/>
      <c r="O114" s="25"/>
      <c r="P114" s="25"/>
      <c r="Q114" s="25"/>
      <c r="R114" s="25"/>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row>
    <row r="115" spans="3:41">
      <c r="C115" s="23"/>
      <c r="D115" s="23"/>
      <c r="E115" s="23"/>
      <c r="F115" s="23"/>
      <c r="G115" s="23"/>
      <c r="H115" s="23"/>
      <c r="I115" s="23"/>
      <c r="J115" s="23"/>
      <c r="K115" s="23"/>
      <c r="L115" s="23"/>
      <c r="M115" s="23"/>
      <c r="N115" s="23"/>
      <c r="O115" s="25"/>
      <c r="P115" s="25"/>
      <c r="Q115" s="25"/>
      <c r="R115" s="25"/>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row>
    <row r="116" spans="3:41">
      <c r="C116" s="23"/>
      <c r="D116" s="23"/>
      <c r="E116" s="23"/>
      <c r="F116" s="23"/>
      <c r="G116" s="23"/>
      <c r="H116" s="23"/>
      <c r="I116" s="23"/>
      <c r="J116" s="23"/>
      <c r="K116" s="23"/>
      <c r="L116" s="23"/>
      <c r="M116" s="23"/>
      <c r="N116" s="23"/>
      <c r="O116" s="25"/>
      <c r="P116" s="25"/>
      <c r="Q116" s="25"/>
      <c r="R116" s="25"/>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row>
    <row r="117" spans="3:41">
      <c r="C117" s="23"/>
      <c r="D117" s="23"/>
      <c r="E117" s="23"/>
      <c r="F117" s="23"/>
      <c r="G117" s="23"/>
      <c r="H117" s="23"/>
      <c r="I117" s="23"/>
      <c r="J117" s="23"/>
      <c r="K117" s="23"/>
      <c r="L117" s="23"/>
      <c r="M117" s="23"/>
      <c r="N117" s="23"/>
      <c r="O117" s="25"/>
      <c r="P117" s="25"/>
      <c r="Q117" s="25"/>
      <c r="R117" s="25"/>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row>
    <row r="118" spans="3:41">
      <c r="C118" s="23"/>
      <c r="D118" s="23"/>
      <c r="E118" s="23"/>
      <c r="F118" s="23"/>
      <c r="G118" s="23"/>
      <c r="H118" s="23"/>
      <c r="I118" s="23"/>
      <c r="J118" s="23"/>
      <c r="K118" s="23"/>
      <c r="L118" s="23"/>
      <c r="M118" s="23"/>
      <c r="N118" s="23"/>
      <c r="O118" s="25"/>
      <c r="P118" s="25"/>
      <c r="Q118" s="25"/>
      <c r="R118" s="25"/>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row>
    <row r="119" spans="3:41">
      <c r="C119" s="23"/>
      <c r="D119" s="23"/>
      <c r="E119" s="23"/>
      <c r="F119" s="23"/>
      <c r="G119" s="23"/>
      <c r="H119" s="23"/>
      <c r="I119" s="23"/>
      <c r="J119" s="23"/>
      <c r="K119" s="23"/>
      <c r="L119" s="23"/>
      <c r="M119" s="23"/>
      <c r="N119" s="23"/>
      <c r="O119" s="25"/>
      <c r="P119" s="25"/>
      <c r="Q119" s="25"/>
      <c r="R119" s="25"/>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row>
    <row r="120" spans="3:41">
      <c r="C120" s="23"/>
      <c r="D120" s="23"/>
      <c r="E120" s="23"/>
      <c r="F120" s="23"/>
      <c r="G120" s="23"/>
      <c r="H120" s="23"/>
      <c r="I120" s="23"/>
      <c r="J120" s="23"/>
      <c r="K120" s="23"/>
      <c r="L120" s="23"/>
      <c r="M120" s="23"/>
      <c r="N120" s="23"/>
      <c r="O120" s="25"/>
      <c r="P120" s="25"/>
      <c r="Q120" s="25"/>
      <c r="R120" s="25"/>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row>
    <row r="121" spans="3:41">
      <c r="C121" s="23"/>
      <c r="D121" s="23"/>
      <c r="E121" s="23"/>
      <c r="F121" s="23"/>
      <c r="G121" s="23"/>
      <c r="H121" s="23"/>
      <c r="I121" s="23"/>
      <c r="J121" s="23"/>
      <c r="K121" s="23"/>
      <c r="L121" s="23"/>
      <c r="M121" s="23"/>
      <c r="N121" s="23"/>
      <c r="O121" s="25"/>
      <c r="P121" s="25"/>
      <c r="Q121" s="25"/>
      <c r="R121" s="25"/>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row>
    <row r="122" spans="3:41">
      <c r="C122" s="23"/>
      <c r="D122" s="23"/>
      <c r="E122" s="23"/>
      <c r="F122" s="23"/>
      <c r="G122" s="23"/>
      <c r="H122" s="23"/>
      <c r="I122" s="23"/>
      <c r="J122" s="23"/>
      <c r="K122" s="23"/>
      <c r="L122" s="23"/>
      <c r="M122" s="23"/>
      <c r="N122" s="23"/>
      <c r="O122" s="25"/>
      <c r="P122" s="25"/>
      <c r="Q122" s="25"/>
      <c r="R122" s="25"/>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row>
    <row r="123" spans="3:41">
      <c r="C123" s="23"/>
      <c r="D123" s="23"/>
      <c r="E123" s="23"/>
      <c r="F123" s="23"/>
      <c r="G123" s="23"/>
      <c r="H123" s="23"/>
      <c r="I123" s="23"/>
      <c r="J123" s="23"/>
      <c r="K123" s="23"/>
      <c r="L123" s="23"/>
      <c r="M123" s="23"/>
      <c r="N123" s="23"/>
      <c r="O123" s="25"/>
      <c r="P123" s="25"/>
      <c r="Q123" s="25"/>
      <c r="R123" s="25"/>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row>
    <row r="124" spans="3:41">
      <c r="C124" s="23"/>
      <c r="D124" s="23"/>
      <c r="E124" s="23"/>
      <c r="F124" s="23"/>
      <c r="G124" s="23"/>
      <c r="H124" s="23"/>
      <c r="I124" s="23"/>
      <c r="J124" s="23"/>
      <c r="K124" s="23"/>
      <c r="L124" s="23"/>
      <c r="M124" s="23"/>
      <c r="N124" s="23"/>
      <c r="O124" s="25"/>
      <c r="P124" s="25"/>
      <c r="Q124" s="25"/>
      <c r="R124" s="25"/>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row>
    <row r="125" spans="3:41">
      <c r="C125" s="23"/>
      <c r="D125" s="23"/>
      <c r="E125" s="23"/>
      <c r="F125" s="23"/>
      <c r="G125" s="23"/>
      <c r="H125" s="23"/>
      <c r="I125" s="23"/>
      <c r="J125" s="23"/>
      <c r="K125" s="23"/>
      <c r="L125" s="23"/>
      <c r="M125" s="23"/>
      <c r="N125" s="23"/>
      <c r="O125" s="25"/>
      <c r="P125" s="25"/>
      <c r="Q125" s="25"/>
      <c r="R125" s="25"/>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row>
    <row r="126" spans="3:41">
      <c r="C126" s="23"/>
      <c r="D126" s="23"/>
      <c r="E126" s="23"/>
      <c r="F126" s="23"/>
      <c r="G126" s="23"/>
      <c r="H126" s="23"/>
      <c r="I126" s="23"/>
      <c r="J126" s="23"/>
      <c r="K126" s="23"/>
      <c r="L126" s="23"/>
      <c r="M126" s="23"/>
      <c r="N126" s="23"/>
      <c r="O126" s="25"/>
      <c r="P126" s="25"/>
      <c r="Q126" s="25"/>
      <c r="R126" s="25"/>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row>
    <row r="127" spans="3:41">
      <c r="C127" s="23"/>
      <c r="D127" s="23"/>
      <c r="E127" s="23"/>
      <c r="F127" s="23"/>
      <c r="G127" s="23"/>
      <c r="H127" s="23"/>
      <c r="I127" s="23"/>
      <c r="J127" s="23"/>
      <c r="K127" s="23"/>
      <c r="L127" s="23"/>
      <c r="M127" s="23"/>
      <c r="N127" s="23"/>
      <c r="O127" s="25"/>
      <c r="P127" s="25"/>
      <c r="Q127" s="25"/>
      <c r="R127" s="25"/>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row>
    <row r="128" spans="3:41">
      <c r="C128" s="23"/>
      <c r="D128" s="23"/>
      <c r="E128" s="23"/>
      <c r="F128" s="23"/>
      <c r="G128" s="23"/>
      <c r="H128" s="23"/>
      <c r="I128" s="23"/>
      <c r="J128" s="23"/>
      <c r="K128" s="23"/>
      <c r="L128" s="23"/>
      <c r="M128" s="23"/>
      <c r="N128" s="23"/>
      <c r="O128" s="25"/>
      <c r="P128" s="25"/>
      <c r="Q128" s="25"/>
      <c r="R128" s="25"/>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row>
    <row r="129" spans="3:41">
      <c r="C129" s="23"/>
      <c r="D129" s="23"/>
      <c r="E129" s="23"/>
      <c r="F129" s="23"/>
      <c r="G129" s="23"/>
      <c r="H129" s="23"/>
      <c r="I129" s="23"/>
      <c r="J129" s="23"/>
      <c r="K129" s="23"/>
      <c r="L129" s="23"/>
      <c r="M129" s="23"/>
      <c r="N129" s="23"/>
      <c r="O129" s="25"/>
      <c r="P129" s="25"/>
      <c r="Q129" s="25"/>
      <c r="R129" s="25"/>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row>
    <row r="130" spans="3:41">
      <c r="C130" s="23"/>
      <c r="D130" s="23"/>
      <c r="E130" s="23"/>
      <c r="F130" s="23"/>
      <c r="G130" s="23"/>
      <c r="H130" s="23"/>
      <c r="I130" s="23"/>
      <c r="J130" s="23"/>
      <c r="K130" s="23"/>
      <c r="L130" s="23"/>
      <c r="M130" s="23"/>
      <c r="N130" s="23"/>
      <c r="O130" s="25"/>
      <c r="P130" s="25"/>
      <c r="Q130" s="25"/>
      <c r="R130" s="25"/>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row>
    <row r="131" spans="3:41">
      <c r="C131" s="23"/>
      <c r="D131" s="23"/>
      <c r="E131" s="23"/>
      <c r="F131" s="23"/>
      <c r="G131" s="23"/>
      <c r="H131" s="23"/>
      <c r="I131" s="23"/>
      <c r="J131" s="23"/>
      <c r="K131" s="23"/>
      <c r="L131" s="23"/>
      <c r="M131" s="23"/>
      <c r="N131" s="23"/>
      <c r="O131" s="25"/>
      <c r="P131" s="25"/>
      <c r="Q131" s="25"/>
      <c r="R131" s="25"/>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row>
    <row r="132" spans="3:41">
      <c r="C132" s="23"/>
      <c r="D132" s="23"/>
      <c r="E132" s="23"/>
      <c r="F132" s="23"/>
      <c r="G132" s="23"/>
      <c r="H132" s="23"/>
      <c r="I132" s="23"/>
      <c r="J132" s="23"/>
      <c r="K132" s="23"/>
      <c r="L132" s="23"/>
      <c r="M132" s="23"/>
      <c r="N132" s="23"/>
      <c r="O132" s="25"/>
      <c r="P132" s="25"/>
      <c r="Q132" s="25"/>
      <c r="R132" s="25"/>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row>
    <row r="133" spans="3:41">
      <c r="C133" s="23"/>
      <c r="D133" s="23"/>
      <c r="E133" s="23"/>
      <c r="F133" s="23"/>
      <c r="G133" s="23"/>
      <c r="H133" s="23"/>
      <c r="I133" s="23"/>
      <c r="J133" s="23"/>
      <c r="K133" s="23"/>
      <c r="L133" s="23"/>
      <c r="M133" s="23"/>
      <c r="N133" s="23"/>
      <c r="O133" s="25"/>
      <c r="P133" s="25"/>
      <c r="Q133" s="25"/>
      <c r="R133" s="25"/>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row>
    <row r="134" spans="3:41">
      <c r="C134" s="23"/>
      <c r="D134" s="23"/>
      <c r="E134" s="23"/>
      <c r="F134" s="23"/>
      <c r="G134" s="23"/>
      <c r="H134" s="23"/>
      <c r="I134" s="23"/>
      <c r="J134" s="23"/>
      <c r="K134" s="23"/>
      <c r="L134" s="23"/>
      <c r="M134" s="23"/>
      <c r="N134" s="23"/>
      <c r="O134" s="25"/>
      <c r="P134" s="25"/>
      <c r="Q134" s="25"/>
      <c r="R134" s="25"/>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row>
    <row r="135" spans="3:41">
      <c r="C135" s="23"/>
      <c r="D135" s="23"/>
      <c r="E135" s="23"/>
      <c r="F135" s="23"/>
      <c r="G135" s="23"/>
      <c r="H135" s="23"/>
      <c r="I135" s="23"/>
      <c r="J135" s="23"/>
      <c r="K135" s="23"/>
      <c r="L135" s="23"/>
      <c r="M135" s="23"/>
      <c r="N135" s="23"/>
      <c r="O135" s="25"/>
      <c r="P135" s="25"/>
      <c r="Q135" s="25"/>
      <c r="R135" s="25"/>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row>
    <row r="136" spans="3:41">
      <c r="C136" s="23"/>
      <c r="D136" s="23"/>
      <c r="E136" s="23"/>
      <c r="F136" s="23"/>
      <c r="G136" s="23"/>
      <c r="H136" s="23"/>
      <c r="I136" s="23"/>
      <c r="J136" s="23"/>
      <c r="K136" s="23"/>
      <c r="L136" s="23"/>
      <c r="M136" s="23"/>
      <c r="N136" s="23"/>
      <c r="O136" s="25"/>
      <c r="P136" s="25"/>
      <c r="Q136" s="25"/>
      <c r="R136" s="25"/>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row>
    <row r="137" spans="3:41">
      <c r="C137" s="23"/>
      <c r="D137" s="23"/>
      <c r="E137" s="23"/>
      <c r="F137" s="23"/>
      <c r="G137" s="23"/>
      <c r="H137" s="23"/>
      <c r="I137" s="23"/>
      <c r="J137" s="23"/>
      <c r="K137" s="23"/>
      <c r="L137" s="23"/>
      <c r="M137" s="23"/>
      <c r="N137" s="23"/>
      <c r="O137" s="25"/>
      <c r="P137" s="25"/>
      <c r="Q137" s="25"/>
      <c r="R137" s="25"/>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row>
    <row r="138" spans="3:41">
      <c r="C138" s="23"/>
      <c r="D138" s="23"/>
      <c r="E138" s="23"/>
      <c r="F138" s="23"/>
      <c r="G138" s="23"/>
      <c r="H138" s="23"/>
      <c r="I138" s="23"/>
      <c r="J138" s="23"/>
      <c r="K138" s="23"/>
      <c r="L138" s="23"/>
      <c r="M138" s="23"/>
      <c r="N138" s="23"/>
      <c r="O138" s="25"/>
      <c r="P138" s="25"/>
      <c r="Q138" s="25"/>
      <c r="R138" s="25"/>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row>
    <row r="139" spans="3:41">
      <c r="C139" s="23"/>
      <c r="D139" s="23"/>
      <c r="E139" s="23"/>
      <c r="F139" s="23"/>
      <c r="G139" s="23"/>
      <c r="H139" s="23"/>
      <c r="I139" s="23"/>
      <c r="J139" s="23"/>
      <c r="K139" s="23"/>
      <c r="L139" s="23"/>
      <c r="M139" s="23"/>
      <c r="N139" s="23"/>
      <c r="O139" s="25"/>
      <c r="P139" s="25"/>
      <c r="Q139" s="25"/>
      <c r="R139" s="25"/>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row>
    <row r="140" spans="3:41">
      <c r="C140" s="23"/>
      <c r="D140" s="23"/>
      <c r="E140" s="23"/>
      <c r="F140" s="23"/>
      <c r="G140" s="23"/>
      <c r="H140" s="23"/>
      <c r="I140" s="23"/>
      <c r="J140" s="23"/>
      <c r="K140" s="23"/>
      <c r="L140" s="23"/>
      <c r="M140" s="23"/>
      <c r="N140" s="23"/>
      <c r="O140" s="25"/>
      <c r="P140" s="25"/>
      <c r="Q140" s="25"/>
      <c r="R140" s="25"/>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row>
    <row r="141" spans="3:41">
      <c r="C141" s="23"/>
      <c r="D141" s="23"/>
      <c r="E141" s="23"/>
      <c r="F141" s="23"/>
      <c r="G141" s="23"/>
      <c r="H141" s="23"/>
      <c r="I141" s="23"/>
      <c r="J141" s="23"/>
      <c r="K141" s="23"/>
      <c r="L141" s="23"/>
      <c r="M141" s="23"/>
      <c r="N141" s="23"/>
      <c r="O141" s="25"/>
      <c r="P141" s="25"/>
      <c r="Q141" s="25"/>
      <c r="R141" s="25"/>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row>
    <row r="142" spans="3:41">
      <c r="C142" s="23"/>
      <c r="D142" s="23"/>
      <c r="E142" s="23"/>
      <c r="F142" s="23"/>
      <c r="G142" s="23"/>
      <c r="H142" s="23"/>
      <c r="I142" s="23"/>
      <c r="J142" s="23"/>
      <c r="K142" s="23"/>
      <c r="L142" s="23"/>
      <c r="M142" s="23"/>
      <c r="N142" s="23"/>
      <c r="O142" s="25"/>
      <c r="P142" s="25"/>
      <c r="Q142" s="25"/>
      <c r="R142" s="25"/>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row>
    <row r="143" spans="3:41">
      <c r="C143" s="23"/>
      <c r="D143" s="23"/>
      <c r="E143" s="23"/>
      <c r="F143" s="23"/>
      <c r="G143" s="23"/>
      <c r="H143" s="23"/>
      <c r="I143" s="23"/>
      <c r="J143" s="23"/>
      <c r="K143" s="23"/>
      <c r="L143" s="23"/>
      <c r="M143" s="23"/>
      <c r="N143" s="23"/>
      <c r="O143" s="25"/>
      <c r="P143" s="25"/>
      <c r="Q143" s="25"/>
      <c r="R143" s="25"/>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row>
    <row r="144" spans="3:41">
      <c r="C144" s="23"/>
      <c r="D144" s="23"/>
      <c r="E144" s="23"/>
      <c r="F144" s="23"/>
      <c r="G144" s="23"/>
      <c r="H144" s="23"/>
      <c r="I144" s="23"/>
      <c r="J144" s="23"/>
      <c r="K144" s="23"/>
      <c r="L144" s="23"/>
      <c r="M144" s="23"/>
      <c r="N144" s="23"/>
      <c r="O144" s="25"/>
      <c r="P144" s="25"/>
      <c r="Q144" s="25"/>
      <c r="R144" s="25"/>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row>
    <row r="145" spans="3:41">
      <c r="C145" s="23"/>
      <c r="D145" s="23"/>
      <c r="E145" s="23"/>
      <c r="F145" s="23"/>
      <c r="G145" s="23"/>
      <c r="H145" s="23"/>
      <c r="I145" s="23"/>
      <c r="J145" s="23"/>
      <c r="K145" s="23"/>
      <c r="L145" s="23"/>
      <c r="M145" s="23"/>
      <c r="N145" s="23"/>
      <c r="O145" s="25"/>
      <c r="P145" s="25"/>
      <c r="Q145" s="25"/>
      <c r="R145" s="25"/>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row>
    <row r="146" spans="3:41">
      <c r="C146" s="23"/>
      <c r="D146" s="23"/>
      <c r="E146" s="23"/>
      <c r="F146" s="23"/>
      <c r="G146" s="23"/>
      <c r="H146" s="23"/>
      <c r="I146" s="23"/>
      <c r="J146" s="23"/>
      <c r="K146" s="23"/>
      <c r="L146" s="23"/>
      <c r="M146" s="23"/>
      <c r="N146" s="23"/>
      <c r="O146" s="25"/>
      <c r="P146" s="25"/>
      <c r="Q146" s="25"/>
      <c r="R146" s="25"/>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row>
    <row r="147" spans="3:41">
      <c r="C147" s="23"/>
      <c r="D147" s="23"/>
      <c r="E147" s="23"/>
      <c r="F147" s="23"/>
      <c r="G147" s="23"/>
      <c r="H147" s="23"/>
      <c r="I147" s="23"/>
      <c r="J147" s="23"/>
      <c r="K147" s="23"/>
      <c r="L147" s="23"/>
      <c r="M147" s="23"/>
      <c r="N147" s="23"/>
      <c r="O147" s="25"/>
      <c r="P147" s="25"/>
      <c r="Q147" s="25"/>
      <c r="R147" s="25"/>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row>
    <row r="148" spans="3:41">
      <c r="C148" s="23"/>
      <c r="D148" s="23"/>
      <c r="E148" s="23"/>
      <c r="F148" s="23"/>
      <c r="G148" s="23"/>
      <c r="H148" s="23"/>
      <c r="I148" s="23"/>
      <c r="J148" s="23"/>
      <c r="K148" s="23"/>
      <c r="L148" s="23"/>
      <c r="M148" s="23"/>
      <c r="N148" s="23"/>
      <c r="O148" s="25"/>
      <c r="P148" s="25"/>
      <c r="Q148" s="25"/>
      <c r="R148" s="25"/>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row>
    <row r="149" spans="3:41">
      <c r="C149" s="23"/>
      <c r="D149" s="23"/>
      <c r="E149" s="23"/>
      <c r="F149" s="23"/>
      <c r="G149" s="23"/>
      <c r="H149" s="23"/>
      <c r="I149" s="23"/>
      <c r="J149" s="23"/>
      <c r="K149" s="23"/>
      <c r="L149" s="23"/>
      <c r="M149" s="23"/>
      <c r="N149" s="23"/>
      <c r="O149" s="25"/>
      <c r="P149" s="25"/>
      <c r="Q149" s="25"/>
      <c r="R149" s="25"/>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row>
    <row r="150" spans="3:41">
      <c r="C150" s="23"/>
      <c r="D150" s="23"/>
      <c r="E150" s="23"/>
      <c r="F150" s="23"/>
      <c r="G150" s="23"/>
      <c r="H150" s="23"/>
      <c r="I150" s="23"/>
      <c r="J150" s="23"/>
      <c r="K150" s="23"/>
      <c r="L150" s="23"/>
      <c r="M150" s="23"/>
      <c r="N150" s="23"/>
      <c r="O150" s="25"/>
      <c r="P150" s="25"/>
      <c r="Q150" s="25"/>
      <c r="R150" s="25"/>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row>
    <row r="151" spans="3:41">
      <c r="C151" s="23"/>
      <c r="D151" s="23"/>
      <c r="E151" s="23"/>
      <c r="F151" s="23"/>
      <c r="G151" s="23"/>
      <c r="H151" s="23"/>
      <c r="I151" s="23"/>
      <c r="J151" s="23"/>
      <c r="K151" s="23"/>
      <c r="L151" s="23"/>
      <c r="M151" s="23"/>
      <c r="N151" s="23"/>
      <c r="O151" s="25"/>
      <c r="P151" s="25"/>
      <c r="Q151" s="25"/>
      <c r="R151" s="25"/>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row>
    <row r="152" spans="3:41">
      <c r="C152" s="23"/>
      <c r="D152" s="23"/>
      <c r="E152" s="23"/>
      <c r="F152" s="23"/>
      <c r="G152" s="23"/>
      <c r="H152" s="23"/>
      <c r="I152" s="23"/>
      <c r="J152" s="23"/>
      <c r="K152" s="23"/>
      <c r="L152" s="23"/>
      <c r="M152" s="23"/>
      <c r="N152" s="23"/>
      <c r="O152" s="25"/>
      <c r="P152" s="25"/>
      <c r="Q152" s="25"/>
      <c r="R152" s="25"/>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row>
    <row r="153" spans="3:41">
      <c r="C153" s="23"/>
      <c r="D153" s="23"/>
      <c r="E153" s="23"/>
      <c r="F153" s="23"/>
      <c r="G153" s="23"/>
      <c r="H153" s="23"/>
      <c r="I153" s="23"/>
      <c r="J153" s="23"/>
      <c r="K153" s="23"/>
      <c r="L153" s="23"/>
      <c r="M153" s="23"/>
      <c r="N153" s="23"/>
      <c r="O153" s="25"/>
      <c r="P153" s="25"/>
      <c r="Q153" s="25"/>
      <c r="R153" s="25"/>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row>
    <row r="154" spans="3:41">
      <c r="C154" s="23"/>
      <c r="D154" s="23"/>
      <c r="E154" s="23"/>
      <c r="F154" s="23"/>
      <c r="G154" s="23"/>
      <c r="H154" s="23"/>
      <c r="I154" s="23"/>
      <c r="J154" s="23"/>
      <c r="K154" s="23"/>
      <c r="L154" s="23"/>
      <c r="M154" s="23"/>
      <c r="N154" s="23"/>
      <c r="O154" s="25"/>
      <c r="P154" s="25"/>
      <c r="Q154" s="25"/>
      <c r="R154" s="25"/>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row>
    <row r="155" spans="3:41">
      <c r="C155" s="23"/>
      <c r="D155" s="23"/>
      <c r="E155" s="23"/>
      <c r="F155" s="23"/>
      <c r="G155" s="23"/>
      <c r="H155" s="23"/>
      <c r="I155" s="23"/>
      <c r="J155" s="23"/>
      <c r="K155" s="23"/>
      <c r="L155" s="23"/>
      <c r="M155" s="23"/>
      <c r="N155" s="23"/>
      <c r="O155" s="25"/>
      <c r="P155" s="25"/>
      <c r="Q155" s="25"/>
      <c r="R155" s="25"/>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row>
    <row r="156" spans="3:41">
      <c r="C156" s="23"/>
      <c r="D156" s="23"/>
      <c r="E156" s="23"/>
      <c r="F156" s="23"/>
      <c r="G156" s="23"/>
      <c r="H156" s="23"/>
      <c r="I156" s="23"/>
      <c r="J156" s="23"/>
      <c r="K156" s="23"/>
      <c r="L156" s="23"/>
      <c r="M156" s="23"/>
      <c r="N156" s="23"/>
      <c r="O156" s="25"/>
      <c r="P156" s="25"/>
      <c r="Q156" s="25"/>
      <c r="R156" s="25"/>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row>
    <row r="157" spans="3:41">
      <c r="C157" s="23"/>
      <c r="D157" s="23"/>
      <c r="E157" s="23"/>
      <c r="F157" s="23"/>
      <c r="G157" s="23"/>
      <c r="H157" s="23"/>
      <c r="I157" s="23"/>
      <c r="J157" s="23"/>
      <c r="K157" s="23"/>
      <c r="L157" s="23"/>
      <c r="M157" s="23"/>
      <c r="N157" s="23"/>
      <c r="O157" s="25"/>
      <c r="P157" s="25"/>
      <c r="Q157" s="25"/>
      <c r="R157" s="25"/>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row>
    <row r="158" spans="3:41">
      <c r="C158" s="23"/>
      <c r="D158" s="23"/>
      <c r="E158" s="23"/>
      <c r="F158" s="23"/>
      <c r="G158" s="23"/>
      <c r="H158" s="23"/>
      <c r="I158" s="23"/>
      <c r="J158" s="23"/>
      <c r="K158" s="23"/>
      <c r="L158" s="23"/>
      <c r="M158" s="23"/>
      <c r="N158" s="23"/>
      <c r="O158" s="25"/>
      <c r="P158" s="25"/>
      <c r="Q158" s="25"/>
      <c r="R158" s="25"/>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row>
    <row r="159" spans="3:41">
      <c r="C159" s="23"/>
      <c r="D159" s="23"/>
      <c r="E159" s="23"/>
      <c r="F159" s="23"/>
      <c r="G159" s="23"/>
      <c r="H159" s="23"/>
      <c r="I159" s="23"/>
      <c r="J159" s="23"/>
      <c r="K159" s="23"/>
      <c r="L159" s="23"/>
      <c r="M159" s="23"/>
      <c r="N159" s="23"/>
      <c r="O159" s="25"/>
      <c r="P159" s="25"/>
      <c r="Q159" s="25"/>
      <c r="R159" s="25"/>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row>
    <row r="160" spans="3:41">
      <c r="C160" s="23"/>
      <c r="D160" s="23"/>
      <c r="E160" s="23"/>
      <c r="F160" s="23"/>
      <c r="G160" s="23"/>
      <c r="H160" s="23"/>
      <c r="I160" s="23"/>
      <c r="J160" s="23"/>
      <c r="K160" s="23"/>
      <c r="L160" s="23"/>
      <c r="M160" s="23"/>
      <c r="N160" s="23"/>
      <c r="O160" s="25"/>
      <c r="P160" s="25"/>
      <c r="Q160" s="25"/>
      <c r="R160" s="25"/>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row>
    <row r="161" spans="3:41">
      <c r="C161" s="23"/>
      <c r="D161" s="23"/>
      <c r="E161" s="23"/>
      <c r="F161" s="23"/>
      <c r="G161" s="23"/>
      <c r="H161" s="23"/>
      <c r="I161" s="23"/>
      <c r="J161" s="23"/>
      <c r="K161" s="23"/>
      <c r="L161" s="23"/>
      <c r="M161" s="23"/>
      <c r="N161" s="23"/>
      <c r="O161" s="25"/>
      <c r="P161" s="25"/>
      <c r="Q161" s="25"/>
      <c r="R161" s="25"/>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row>
    <row r="162" spans="3:41">
      <c r="C162" s="23"/>
      <c r="D162" s="23"/>
      <c r="E162" s="23"/>
      <c r="F162" s="23"/>
      <c r="G162" s="23"/>
      <c r="H162" s="23"/>
      <c r="I162" s="23"/>
      <c r="J162" s="23"/>
      <c r="K162" s="23"/>
      <c r="L162" s="23"/>
      <c r="M162" s="23"/>
      <c r="N162" s="23"/>
      <c r="O162" s="25"/>
      <c r="P162" s="25"/>
      <c r="Q162" s="25"/>
      <c r="R162" s="25"/>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row>
    <row r="163" spans="3:41">
      <c r="C163" s="23"/>
      <c r="D163" s="23"/>
      <c r="E163" s="23"/>
      <c r="F163" s="23"/>
      <c r="G163" s="23"/>
      <c r="H163" s="23"/>
      <c r="I163" s="23"/>
      <c r="J163" s="23"/>
      <c r="K163" s="23"/>
      <c r="L163" s="23"/>
      <c r="M163" s="23"/>
      <c r="N163" s="23"/>
      <c r="O163" s="25"/>
      <c r="P163" s="25"/>
      <c r="Q163" s="25"/>
      <c r="R163" s="25"/>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row>
    <row r="164" spans="3:41">
      <c r="C164" s="23"/>
      <c r="D164" s="23"/>
      <c r="E164" s="23"/>
      <c r="F164" s="23"/>
      <c r="G164" s="23"/>
      <c r="H164" s="23"/>
      <c r="I164" s="23"/>
      <c r="J164" s="23"/>
      <c r="K164" s="23"/>
      <c r="L164" s="23"/>
      <c r="M164" s="23"/>
      <c r="N164" s="23"/>
      <c r="O164" s="25"/>
      <c r="P164" s="25"/>
      <c r="Q164" s="25"/>
      <c r="R164" s="25"/>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row>
    <row r="165" spans="3:41">
      <c r="C165" s="23"/>
      <c r="D165" s="23"/>
      <c r="E165" s="23"/>
      <c r="F165" s="23"/>
      <c r="G165" s="23"/>
      <c r="H165" s="23"/>
      <c r="I165" s="23"/>
      <c r="J165" s="23"/>
      <c r="K165" s="23"/>
      <c r="L165" s="23"/>
      <c r="M165" s="23"/>
      <c r="N165" s="23"/>
      <c r="O165" s="25"/>
      <c r="P165" s="25"/>
      <c r="Q165" s="25"/>
      <c r="R165" s="25"/>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row>
    <row r="166" spans="3:41">
      <c r="C166" s="23"/>
      <c r="D166" s="23"/>
      <c r="E166" s="23"/>
      <c r="F166" s="23"/>
      <c r="G166" s="23"/>
      <c r="H166" s="23"/>
      <c r="I166" s="23"/>
      <c r="J166" s="23"/>
      <c r="K166" s="23"/>
      <c r="L166" s="23"/>
      <c r="M166" s="23"/>
      <c r="N166" s="23"/>
      <c r="O166" s="25"/>
      <c r="P166" s="25"/>
      <c r="Q166" s="25"/>
      <c r="R166" s="25"/>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row>
    <row r="167" spans="3:41">
      <c r="C167" s="23"/>
      <c r="D167" s="23"/>
      <c r="E167" s="23"/>
      <c r="F167" s="23"/>
      <c r="G167" s="23"/>
      <c r="H167" s="23"/>
      <c r="I167" s="23"/>
      <c r="J167" s="23"/>
      <c r="K167" s="23"/>
      <c r="L167" s="23"/>
      <c r="M167" s="23"/>
      <c r="N167" s="23"/>
      <c r="O167" s="25"/>
      <c r="P167" s="25"/>
      <c r="Q167" s="25"/>
      <c r="R167" s="25"/>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row>
    <row r="168" spans="3:41">
      <c r="C168" s="23"/>
      <c r="D168" s="23"/>
      <c r="E168" s="23"/>
      <c r="F168" s="23"/>
      <c r="G168" s="23"/>
      <c r="H168" s="23"/>
      <c r="I168" s="23"/>
      <c r="J168" s="23"/>
      <c r="K168" s="23"/>
      <c r="L168" s="23"/>
      <c r="M168" s="23"/>
      <c r="N168" s="23"/>
      <c r="O168" s="25"/>
      <c r="P168" s="25"/>
      <c r="Q168" s="25"/>
      <c r="R168" s="25"/>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row>
    <row r="169" spans="3:41">
      <c r="C169" s="23"/>
      <c r="D169" s="23"/>
      <c r="E169" s="23"/>
      <c r="F169" s="23"/>
      <c r="G169" s="23"/>
      <c r="H169" s="23"/>
      <c r="I169" s="23"/>
      <c r="J169" s="23"/>
      <c r="K169" s="23"/>
      <c r="L169" s="23"/>
      <c r="M169" s="23"/>
      <c r="N169" s="23"/>
      <c r="O169" s="25"/>
      <c r="P169" s="25"/>
      <c r="Q169" s="25"/>
      <c r="R169" s="25"/>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row>
    <row r="170" spans="3:41">
      <c r="C170" s="23"/>
      <c r="D170" s="23"/>
      <c r="E170" s="23"/>
      <c r="F170" s="23"/>
      <c r="G170" s="23"/>
      <c r="H170" s="23"/>
      <c r="I170" s="23"/>
      <c r="J170" s="23"/>
      <c r="K170" s="23"/>
      <c r="L170" s="23"/>
      <c r="M170" s="23"/>
      <c r="N170" s="23"/>
      <c r="O170" s="25"/>
      <c r="P170" s="25"/>
      <c r="Q170" s="25"/>
      <c r="R170" s="25"/>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row>
    <row r="171" spans="3:41">
      <c r="C171" s="23"/>
      <c r="D171" s="23"/>
      <c r="E171" s="23"/>
      <c r="F171" s="23"/>
      <c r="G171" s="23"/>
      <c r="H171" s="23"/>
      <c r="I171" s="23"/>
      <c r="J171" s="23"/>
      <c r="K171" s="23"/>
      <c r="L171" s="23"/>
      <c r="M171" s="23"/>
      <c r="N171" s="23"/>
      <c r="O171" s="25"/>
      <c r="P171" s="25"/>
      <c r="Q171" s="25"/>
      <c r="R171" s="25"/>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row>
    <row r="172" spans="3:41">
      <c r="C172" s="23"/>
      <c r="D172" s="23"/>
      <c r="E172" s="23"/>
      <c r="F172" s="23"/>
      <c r="G172" s="23"/>
      <c r="H172" s="23"/>
      <c r="I172" s="23"/>
      <c r="J172" s="23"/>
      <c r="K172" s="23"/>
      <c r="L172" s="23"/>
      <c r="M172" s="23"/>
      <c r="N172" s="23"/>
      <c r="O172" s="25"/>
      <c r="P172" s="25"/>
      <c r="Q172" s="25"/>
      <c r="R172" s="25"/>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row>
    <row r="173" spans="3:41">
      <c r="C173" s="23"/>
      <c r="D173" s="23"/>
      <c r="E173" s="23"/>
      <c r="F173" s="23"/>
      <c r="G173" s="23"/>
      <c r="H173" s="23"/>
      <c r="I173" s="23"/>
      <c r="J173" s="23"/>
      <c r="K173" s="23"/>
      <c r="L173" s="23"/>
      <c r="M173" s="23"/>
      <c r="N173" s="23"/>
      <c r="O173" s="25"/>
      <c r="P173" s="25"/>
      <c r="Q173" s="25"/>
      <c r="R173" s="25"/>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row>
    <row r="174" spans="3:41">
      <c r="C174" s="23"/>
      <c r="D174" s="23"/>
      <c r="E174" s="23"/>
      <c r="F174" s="23"/>
      <c r="G174" s="23"/>
      <c r="H174" s="23"/>
      <c r="I174" s="23"/>
      <c r="J174" s="23"/>
      <c r="K174" s="23"/>
      <c r="L174" s="23"/>
      <c r="M174" s="23"/>
      <c r="N174" s="23"/>
      <c r="O174" s="25"/>
      <c r="P174" s="25"/>
      <c r="Q174" s="25"/>
      <c r="R174" s="25"/>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row>
    <row r="175" spans="3:41">
      <c r="C175" s="23"/>
      <c r="D175" s="23"/>
      <c r="E175" s="23"/>
      <c r="F175" s="23"/>
      <c r="G175" s="23"/>
      <c r="H175" s="23"/>
      <c r="I175" s="23"/>
      <c r="J175" s="23"/>
      <c r="K175" s="23"/>
      <c r="L175" s="23"/>
      <c r="M175" s="23"/>
      <c r="N175" s="23"/>
      <c r="O175" s="25"/>
      <c r="P175" s="25"/>
      <c r="Q175" s="25"/>
      <c r="R175" s="25"/>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row>
    <row r="176" spans="3:41">
      <c r="C176" s="23"/>
      <c r="D176" s="23"/>
      <c r="E176" s="23"/>
      <c r="F176" s="23"/>
      <c r="G176" s="23"/>
      <c r="H176" s="23"/>
      <c r="I176" s="23"/>
      <c r="J176" s="23"/>
      <c r="K176" s="23"/>
      <c r="L176" s="23"/>
      <c r="M176" s="23"/>
      <c r="N176" s="23"/>
      <c r="O176" s="25"/>
      <c r="P176" s="25"/>
      <c r="Q176" s="25"/>
      <c r="R176" s="25"/>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row>
    <row r="177" spans="3:41">
      <c r="C177" s="23"/>
      <c r="D177" s="23"/>
      <c r="E177" s="23"/>
      <c r="F177" s="23"/>
      <c r="G177" s="23"/>
      <c r="H177" s="23"/>
      <c r="I177" s="23"/>
      <c r="J177" s="23"/>
      <c r="K177" s="23"/>
      <c r="L177" s="23"/>
      <c r="M177" s="23"/>
      <c r="N177" s="23"/>
      <c r="O177" s="25"/>
      <c r="P177" s="25"/>
      <c r="Q177" s="25"/>
      <c r="R177" s="25"/>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row>
    <row r="178" spans="3:41">
      <c r="C178" s="23"/>
      <c r="D178" s="23"/>
      <c r="E178" s="23"/>
      <c r="F178" s="23"/>
      <c r="G178" s="23"/>
      <c r="H178" s="23"/>
      <c r="I178" s="23"/>
      <c r="J178" s="23"/>
      <c r="K178" s="23"/>
      <c r="L178" s="23"/>
      <c r="M178" s="23"/>
      <c r="N178" s="23"/>
      <c r="O178" s="25"/>
      <c r="P178" s="25"/>
      <c r="Q178" s="25"/>
      <c r="R178" s="25"/>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row>
    <row r="179" spans="3:41">
      <c r="C179" s="23"/>
      <c r="D179" s="23"/>
      <c r="E179" s="23"/>
      <c r="F179" s="23"/>
      <c r="G179" s="23"/>
      <c r="H179" s="23"/>
      <c r="I179" s="23"/>
      <c r="J179" s="23"/>
      <c r="K179" s="23"/>
      <c r="L179" s="23"/>
      <c r="M179" s="23"/>
      <c r="N179" s="23"/>
      <c r="O179" s="25"/>
      <c r="P179" s="25"/>
      <c r="Q179" s="25"/>
      <c r="R179" s="25"/>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row>
    <row r="180" spans="3:41">
      <c r="C180" s="23"/>
      <c r="D180" s="23"/>
      <c r="E180" s="23"/>
      <c r="F180" s="23"/>
      <c r="G180" s="23"/>
      <c r="H180" s="23"/>
      <c r="I180" s="23"/>
      <c r="J180" s="23"/>
      <c r="K180" s="23"/>
      <c r="L180" s="23"/>
      <c r="M180" s="23"/>
      <c r="N180" s="23"/>
      <c r="O180" s="25"/>
      <c r="P180" s="25"/>
      <c r="Q180" s="25"/>
      <c r="R180" s="25"/>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row>
    <row r="181" spans="3:41">
      <c r="C181" s="23"/>
      <c r="D181" s="23"/>
      <c r="E181" s="23"/>
      <c r="F181" s="23"/>
      <c r="G181" s="23"/>
      <c r="H181" s="23"/>
      <c r="I181" s="23"/>
      <c r="J181" s="23"/>
      <c r="K181" s="23"/>
      <c r="L181" s="23"/>
      <c r="M181" s="23"/>
      <c r="N181" s="23"/>
      <c r="O181" s="25"/>
      <c r="P181" s="25"/>
      <c r="Q181" s="25"/>
      <c r="R181" s="25"/>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row>
    <row r="182" spans="3:41">
      <c r="C182" s="23"/>
      <c r="D182" s="23"/>
      <c r="E182" s="23"/>
      <c r="F182" s="23"/>
      <c r="G182" s="23"/>
      <c r="H182" s="23"/>
      <c r="I182" s="23"/>
      <c r="J182" s="23"/>
      <c r="K182" s="23"/>
      <c r="L182" s="23"/>
      <c r="M182" s="23"/>
      <c r="N182" s="23"/>
      <c r="O182" s="25"/>
      <c r="P182" s="25"/>
      <c r="Q182" s="25"/>
      <c r="R182" s="25"/>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row>
    <row r="183" spans="3:41">
      <c r="C183" s="23"/>
      <c r="D183" s="23"/>
      <c r="E183" s="23"/>
      <c r="F183" s="23"/>
      <c r="G183" s="23"/>
      <c r="H183" s="23"/>
      <c r="I183" s="23"/>
      <c r="J183" s="23"/>
      <c r="K183" s="23"/>
      <c r="L183" s="23"/>
      <c r="M183" s="23"/>
      <c r="N183" s="23"/>
      <c r="O183" s="25"/>
      <c r="P183" s="25"/>
      <c r="Q183" s="25"/>
      <c r="R183" s="25"/>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row>
    <row r="184" spans="3:41">
      <c r="C184" s="23"/>
      <c r="D184" s="23"/>
      <c r="E184" s="23"/>
      <c r="F184" s="23"/>
      <c r="G184" s="23"/>
      <c r="H184" s="23"/>
      <c r="I184" s="23"/>
      <c r="J184" s="23"/>
      <c r="K184" s="23"/>
      <c r="L184" s="23"/>
      <c r="M184" s="23"/>
      <c r="N184" s="23"/>
      <c r="O184" s="25"/>
      <c r="P184" s="25"/>
      <c r="Q184" s="25"/>
      <c r="R184" s="25"/>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row>
    <row r="185" spans="3:41">
      <c r="C185" s="23"/>
      <c r="D185" s="23"/>
      <c r="E185" s="23"/>
      <c r="F185" s="23"/>
      <c r="G185" s="23"/>
      <c r="H185" s="23"/>
      <c r="I185" s="23"/>
      <c r="J185" s="23"/>
      <c r="K185" s="23"/>
      <c r="L185" s="23"/>
      <c r="M185" s="23"/>
      <c r="N185" s="23"/>
      <c r="O185" s="25"/>
      <c r="P185" s="25"/>
      <c r="Q185" s="25"/>
      <c r="R185" s="25"/>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row>
    <row r="186" spans="3:41">
      <c r="C186" s="23"/>
      <c r="D186" s="23"/>
      <c r="E186" s="23"/>
      <c r="F186" s="23"/>
      <c r="G186" s="23"/>
      <c r="H186" s="23"/>
      <c r="I186" s="23"/>
      <c r="J186" s="23"/>
      <c r="K186" s="23"/>
      <c r="L186" s="23"/>
      <c r="M186" s="23"/>
      <c r="N186" s="23"/>
      <c r="O186" s="25"/>
      <c r="P186" s="25"/>
      <c r="Q186" s="25"/>
      <c r="R186" s="25"/>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row>
    <row r="187" spans="3:41">
      <c r="C187" s="23"/>
      <c r="D187" s="23"/>
      <c r="E187" s="23"/>
      <c r="F187" s="23"/>
      <c r="G187" s="23"/>
      <c r="H187" s="23"/>
      <c r="I187" s="23"/>
      <c r="J187" s="23"/>
      <c r="K187" s="23"/>
      <c r="L187" s="23"/>
      <c r="M187" s="23"/>
      <c r="N187" s="23"/>
      <c r="O187" s="25"/>
      <c r="P187" s="25"/>
      <c r="Q187" s="25"/>
      <c r="R187" s="25"/>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row>
    <row r="188" spans="3:41">
      <c r="C188" s="23"/>
      <c r="D188" s="23"/>
      <c r="E188" s="23"/>
      <c r="F188" s="23"/>
      <c r="G188" s="23"/>
      <c r="H188" s="23"/>
      <c r="I188" s="23"/>
      <c r="J188" s="23"/>
      <c r="K188" s="23"/>
      <c r="L188" s="23"/>
      <c r="M188" s="23"/>
      <c r="N188" s="23"/>
      <c r="O188" s="25"/>
      <c r="P188" s="25"/>
      <c r="Q188" s="25"/>
      <c r="R188" s="25"/>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row>
    <row r="189" spans="3:41">
      <c r="C189" s="23"/>
      <c r="D189" s="23"/>
      <c r="E189" s="23"/>
      <c r="F189" s="23"/>
      <c r="G189" s="23"/>
      <c r="H189" s="23"/>
      <c r="I189" s="23"/>
      <c r="J189" s="23"/>
      <c r="K189" s="23"/>
      <c r="L189" s="23"/>
      <c r="M189" s="23"/>
      <c r="N189" s="23"/>
      <c r="O189" s="25"/>
      <c r="P189" s="25"/>
      <c r="Q189" s="25"/>
      <c r="R189" s="25"/>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row>
    <row r="190" spans="3:41">
      <c r="C190" s="23"/>
      <c r="D190" s="23"/>
      <c r="E190" s="23"/>
      <c r="F190" s="23"/>
      <c r="G190" s="23"/>
      <c r="H190" s="23"/>
      <c r="I190" s="23"/>
      <c r="J190" s="23"/>
      <c r="K190" s="23"/>
      <c r="L190" s="23"/>
      <c r="M190" s="23"/>
      <c r="N190" s="23"/>
      <c r="O190" s="25"/>
      <c r="P190" s="25"/>
      <c r="Q190" s="25"/>
      <c r="R190" s="25"/>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row>
    <row r="191" spans="3:41">
      <c r="C191" s="23"/>
      <c r="D191" s="23"/>
      <c r="E191" s="23"/>
      <c r="F191" s="23"/>
      <c r="G191" s="23"/>
      <c r="H191" s="23"/>
      <c r="I191" s="23"/>
      <c r="J191" s="23"/>
      <c r="K191" s="23"/>
      <c r="L191" s="23"/>
      <c r="M191" s="23"/>
      <c r="N191" s="23"/>
      <c r="O191" s="25"/>
      <c r="P191" s="25"/>
      <c r="Q191" s="25"/>
      <c r="R191" s="25"/>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row>
    <row r="192" spans="3:41">
      <c r="C192" s="23"/>
      <c r="D192" s="23"/>
      <c r="E192" s="23"/>
      <c r="F192" s="23"/>
      <c r="G192" s="23"/>
      <c r="H192" s="23"/>
      <c r="I192" s="23"/>
      <c r="J192" s="23"/>
      <c r="K192" s="23"/>
      <c r="L192" s="23"/>
      <c r="M192" s="23"/>
      <c r="N192" s="23"/>
      <c r="O192" s="25"/>
      <c r="P192" s="25"/>
      <c r="Q192" s="25"/>
      <c r="R192" s="25"/>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row>
    <row r="193" spans="3:41">
      <c r="C193" s="23"/>
      <c r="D193" s="23"/>
      <c r="E193" s="23"/>
      <c r="F193" s="23"/>
      <c r="G193" s="23"/>
      <c r="H193" s="23"/>
      <c r="I193" s="23"/>
      <c r="J193" s="23"/>
      <c r="K193" s="23"/>
      <c r="L193" s="23"/>
      <c r="M193" s="23"/>
      <c r="N193" s="23"/>
      <c r="O193" s="25"/>
      <c r="P193" s="25"/>
      <c r="Q193" s="25"/>
      <c r="R193" s="25"/>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row>
    <row r="194" spans="3:41">
      <c r="C194" s="23"/>
      <c r="D194" s="23"/>
      <c r="E194" s="23"/>
      <c r="F194" s="23"/>
      <c r="G194" s="23"/>
      <c r="H194" s="23"/>
      <c r="I194" s="23"/>
      <c r="J194" s="23"/>
      <c r="K194" s="23"/>
      <c r="L194" s="23"/>
      <c r="M194" s="23"/>
      <c r="N194" s="23"/>
      <c r="O194" s="25"/>
      <c r="P194" s="25"/>
      <c r="Q194" s="25"/>
      <c r="R194" s="25"/>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row>
    <row r="195" spans="3:41">
      <c r="C195" s="23"/>
      <c r="D195" s="23"/>
      <c r="E195" s="23"/>
      <c r="F195" s="23"/>
      <c r="G195" s="23"/>
      <c r="H195" s="23"/>
      <c r="I195" s="23"/>
      <c r="J195" s="23"/>
      <c r="K195" s="23"/>
      <c r="L195" s="23"/>
      <c r="M195" s="23"/>
      <c r="N195" s="23"/>
      <c r="O195" s="25"/>
      <c r="P195" s="25"/>
      <c r="Q195" s="25"/>
      <c r="R195" s="25"/>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row>
    <row r="196" spans="3:41">
      <c r="C196" s="23"/>
      <c r="D196" s="23"/>
      <c r="E196" s="23"/>
      <c r="F196" s="23"/>
      <c r="G196" s="23"/>
      <c r="H196" s="23"/>
      <c r="I196" s="23"/>
      <c r="J196" s="23"/>
      <c r="K196" s="23"/>
      <c r="L196" s="23"/>
      <c r="M196" s="23"/>
      <c r="N196" s="23"/>
      <c r="O196" s="25"/>
      <c r="P196" s="25"/>
      <c r="Q196" s="25"/>
      <c r="R196" s="25"/>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row>
    <row r="197" spans="3:41">
      <c r="C197" s="23"/>
      <c r="D197" s="23"/>
      <c r="E197" s="23"/>
      <c r="F197" s="23"/>
      <c r="G197" s="23"/>
      <c r="H197" s="23"/>
      <c r="I197" s="23"/>
      <c r="J197" s="23"/>
      <c r="K197" s="23"/>
      <c r="L197" s="23"/>
      <c r="M197" s="23"/>
      <c r="N197" s="23"/>
      <c r="O197" s="25"/>
      <c r="P197" s="25"/>
      <c r="Q197" s="25"/>
      <c r="R197" s="25"/>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row>
    <row r="198" spans="3:41">
      <c r="C198" s="23"/>
      <c r="D198" s="23"/>
      <c r="E198" s="23"/>
      <c r="F198" s="23"/>
      <c r="G198" s="23"/>
      <c r="H198" s="23"/>
      <c r="I198" s="23"/>
      <c r="J198" s="23"/>
      <c r="K198" s="23"/>
      <c r="L198" s="23"/>
      <c r="M198" s="23"/>
      <c r="N198" s="23"/>
      <c r="O198" s="25"/>
      <c r="P198" s="25"/>
      <c r="Q198" s="25"/>
      <c r="R198" s="25"/>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row>
    <row r="199" spans="3:41">
      <c r="C199" s="23"/>
      <c r="D199" s="23"/>
      <c r="E199" s="23"/>
      <c r="F199" s="23"/>
      <c r="G199" s="23"/>
      <c r="H199" s="23"/>
      <c r="I199" s="23"/>
      <c r="J199" s="23"/>
      <c r="K199" s="23"/>
      <c r="L199" s="23"/>
      <c r="M199" s="23"/>
      <c r="N199" s="23"/>
      <c r="O199" s="25"/>
      <c r="P199" s="25"/>
      <c r="Q199" s="25"/>
      <c r="R199" s="25"/>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row>
    <row r="200" spans="3:41">
      <c r="C200" s="23"/>
      <c r="D200" s="23"/>
      <c r="E200" s="23"/>
      <c r="F200" s="23"/>
      <c r="G200" s="23"/>
      <c r="H200" s="23"/>
      <c r="I200" s="23"/>
      <c r="J200" s="23"/>
      <c r="K200" s="23"/>
      <c r="L200" s="23"/>
      <c r="M200" s="23"/>
      <c r="N200" s="23"/>
      <c r="O200" s="25"/>
      <c r="P200" s="25"/>
      <c r="Q200" s="25"/>
      <c r="R200" s="25"/>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row>
    <row r="201" spans="3:41">
      <c r="C201" s="23"/>
      <c r="D201" s="23"/>
      <c r="E201" s="23"/>
      <c r="F201" s="23"/>
      <c r="G201" s="23"/>
      <c r="H201" s="23"/>
      <c r="I201" s="23"/>
      <c r="J201" s="23"/>
      <c r="K201" s="23"/>
      <c r="L201" s="23"/>
      <c r="M201" s="23"/>
      <c r="N201" s="23"/>
      <c r="O201" s="25"/>
      <c r="P201" s="25"/>
      <c r="Q201" s="25"/>
      <c r="R201" s="25"/>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row>
    <row r="202" spans="3:41">
      <c r="C202" s="23"/>
      <c r="D202" s="23"/>
      <c r="E202" s="23"/>
      <c r="F202" s="23"/>
      <c r="G202" s="23"/>
      <c r="H202" s="23"/>
      <c r="I202" s="23"/>
      <c r="J202" s="23"/>
      <c r="K202" s="23"/>
      <c r="L202" s="23"/>
      <c r="M202" s="23"/>
      <c r="N202" s="23"/>
      <c r="O202" s="25"/>
      <c r="P202" s="25"/>
      <c r="Q202" s="25"/>
      <c r="R202" s="25"/>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row>
    <row r="203" spans="3:41">
      <c r="C203" s="23"/>
      <c r="D203" s="23"/>
      <c r="E203" s="23"/>
      <c r="F203" s="23"/>
      <c r="G203" s="23"/>
      <c r="H203" s="23"/>
      <c r="I203" s="23"/>
      <c r="J203" s="23"/>
      <c r="K203" s="23"/>
      <c r="L203" s="23"/>
      <c r="M203" s="23"/>
      <c r="N203" s="23"/>
      <c r="O203" s="25"/>
      <c r="P203" s="25"/>
      <c r="Q203" s="25"/>
      <c r="R203" s="25"/>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row>
    <row r="204" spans="3:41">
      <c r="C204" s="23"/>
      <c r="D204" s="23"/>
      <c r="E204" s="23"/>
      <c r="F204" s="23"/>
      <c r="G204" s="23"/>
      <c r="H204" s="23"/>
      <c r="I204" s="23"/>
      <c r="J204" s="23"/>
      <c r="K204" s="23"/>
      <c r="L204" s="23"/>
      <c r="M204" s="23"/>
      <c r="N204" s="23"/>
      <c r="O204" s="25"/>
      <c r="P204" s="25"/>
      <c r="Q204" s="25"/>
      <c r="R204" s="25"/>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row>
    <row r="205" spans="3:41">
      <c r="C205" s="23"/>
      <c r="D205" s="23"/>
      <c r="E205" s="23"/>
      <c r="F205" s="23"/>
      <c r="G205" s="23"/>
      <c r="H205" s="23"/>
      <c r="I205" s="23"/>
      <c r="J205" s="23"/>
      <c r="K205" s="23"/>
      <c r="L205" s="23"/>
      <c r="M205" s="23"/>
      <c r="N205" s="23"/>
      <c r="O205" s="25"/>
      <c r="P205" s="25"/>
      <c r="Q205" s="25"/>
      <c r="R205" s="25"/>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row>
    <row r="206" spans="3:41">
      <c r="C206" s="23"/>
      <c r="D206" s="23"/>
      <c r="E206" s="23"/>
      <c r="F206" s="23"/>
      <c r="G206" s="23"/>
      <c r="H206" s="23"/>
      <c r="I206" s="23"/>
      <c r="J206" s="23"/>
      <c r="K206" s="23"/>
      <c r="L206" s="23"/>
      <c r="M206" s="23"/>
      <c r="N206" s="23"/>
      <c r="O206" s="25"/>
      <c r="P206" s="25"/>
      <c r="Q206" s="25"/>
      <c r="R206" s="25"/>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row>
    <row r="207" spans="3:41">
      <c r="C207" s="23"/>
      <c r="D207" s="23"/>
      <c r="E207" s="23"/>
      <c r="F207" s="23"/>
      <c r="G207" s="23"/>
      <c r="H207" s="23"/>
      <c r="I207" s="23"/>
      <c r="J207" s="23"/>
      <c r="K207" s="23"/>
      <c r="L207" s="23"/>
      <c r="M207" s="23"/>
      <c r="N207" s="23"/>
      <c r="O207" s="25"/>
      <c r="P207" s="25"/>
      <c r="Q207" s="25"/>
      <c r="R207" s="25"/>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row>
    <row r="208" spans="3:41">
      <c r="C208" s="23"/>
      <c r="D208" s="23"/>
      <c r="E208" s="23"/>
      <c r="F208" s="23"/>
      <c r="G208" s="23"/>
      <c r="H208" s="23"/>
      <c r="I208" s="23"/>
      <c r="J208" s="23"/>
      <c r="K208" s="23"/>
      <c r="L208" s="23"/>
      <c r="M208" s="23"/>
      <c r="N208" s="23"/>
      <c r="O208" s="25"/>
      <c r="P208" s="25"/>
      <c r="Q208" s="25"/>
      <c r="R208" s="25"/>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row>
    <row r="209" spans="3:41">
      <c r="C209" s="23"/>
      <c r="D209" s="23"/>
      <c r="E209" s="23"/>
      <c r="F209" s="23"/>
      <c r="G209" s="23"/>
      <c r="H209" s="23"/>
      <c r="I209" s="23"/>
      <c r="J209" s="23"/>
      <c r="K209" s="23"/>
      <c r="L209" s="23"/>
      <c r="M209" s="23"/>
      <c r="N209" s="23"/>
      <c r="O209" s="25"/>
      <c r="P209" s="25"/>
      <c r="Q209" s="25"/>
      <c r="R209" s="25"/>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row>
    <row r="210" spans="3:41">
      <c r="C210" s="23"/>
      <c r="D210" s="23"/>
      <c r="E210" s="23"/>
      <c r="F210" s="23"/>
      <c r="G210" s="23"/>
      <c r="H210" s="23"/>
      <c r="I210" s="23"/>
      <c r="J210" s="23"/>
      <c r="K210" s="23"/>
      <c r="L210" s="23"/>
      <c r="M210" s="23"/>
      <c r="N210" s="23"/>
      <c r="O210" s="25"/>
      <c r="P210" s="25"/>
      <c r="Q210" s="25"/>
      <c r="R210" s="25"/>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row>
    <row r="211" spans="3:41">
      <c r="C211" s="23"/>
      <c r="D211" s="23"/>
      <c r="E211" s="23"/>
      <c r="F211" s="23"/>
      <c r="G211" s="23"/>
      <c r="H211" s="23"/>
      <c r="I211" s="23"/>
      <c r="J211" s="23"/>
      <c r="K211" s="23"/>
      <c r="L211" s="23"/>
      <c r="M211" s="23"/>
      <c r="N211" s="23"/>
      <c r="O211" s="25"/>
      <c r="P211" s="25"/>
      <c r="Q211" s="25"/>
      <c r="R211" s="25"/>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row>
    <row r="212" spans="3:41">
      <c r="C212" s="23"/>
      <c r="D212" s="23"/>
      <c r="E212" s="23"/>
      <c r="F212" s="23"/>
      <c r="G212" s="23"/>
      <c r="H212" s="23"/>
      <c r="I212" s="23"/>
      <c r="J212" s="23"/>
      <c r="K212" s="23"/>
      <c r="L212" s="23"/>
      <c r="M212" s="23"/>
      <c r="N212" s="23"/>
      <c r="O212" s="25"/>
      <c r="P212" s="25"/>
      <c r="Q212" s="25"/>
      <c r="R212" s="25"/>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row>
    <row r="213" spans="3:41">
      <c r="C213" s="23"/>
      <c r="D213" s="23"/>
      <c r="E213" s="23"/>
      <c r="F213" s="23"/>
      <c r="G213" s="23"/>
      <c r="H213" s="23"/>
      <c r="I213" s="23"/>
      <c r="J213" s="23"/>
      <c r="K213" s="23"/>
      <c r="L213" s="23"/>
      <c r="M213" s="23"/>
      <c r="N213" s="23"/>
      <c r="O213" s="25"/>
      <c r="P213" s="25"/>
      <c r="Q213" s="25"/>
      <c r="R213" s="25"/>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row>
    <row r="214" spans="3:41">
      <c r="C214" s="23"/>
      <c r="D214" s="23"/>
      <c r="E214" s="23"/>
      <c r="F214" s="23"/>
      <c r="G214" s="23"/>
      <c r="H214" s="23"/>
      <c r="I214" s="23"/>
      <c r="J214" s="23"/>
      <c r="K214" s="23"/>
      <c r="L214" s="23"/>
      <c r="M214" s="23"/>
      <c r="N214" s="23"/>
      <c r="O214" s="25"/>
      <c r="P214" s="25"/>
      <c r="Q214" s="25"/>
      <c r="R214" s="25"/>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row>
    <row r="215" spans="3:41">
      <c r="C215" s="23"/>
      <c r="D215" s="23"/>
      <c r="E215" s="23"/>
      <c r="F215" s="23"/>
      <c r="G215" s="23"/>
      <c r="H215" s="23"/>
      <c r="I215" s="23"/>
      <c r="J215" s="23"/>
      <c r="K215" s="23"/>
      <c r="L215" s="23"/>
      <c r="M215" s="23"/>
      <c r="N215" s="23"/>
      <c r="O215" s="25"/>
      <c r="P215" s="25"/>
      <c r="Q215" s="25"/>
      <c r="R215" s="25"/>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row>
    <row r="216" spans="3:41">
      <c r="C216" s="23"/>
      <c r="D216" s="23"/>
      <c r="E216" s="23"/>
      <c r="F216" s="23"/>
      <c r="G216" s="23"/>
      <c r="H216" s="23"/>
      <c r="I216" s="23"/>
      <c r="J216" s="23"/>
      <c r="K216" s="23"/>
      <c r="L216" s="23"/>
      <c r="M216" s="23"/>
      <c r="N216" s="23"/>
      <c r="O216" s="25"/>
      <c r="P216" s="25"/>
      <c r="Q216" s="25"/>
      <c r="R216" s="25"/>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row>
    <row r="217" spans="3:41">
      <c r="C217" s="23"/>
      <c r="D217" s="23"/>
      <c r="E217" s="23"/>
      <c r="F217" s="23"/>
      <c r="G217" s="23"/>
      <c r="H217" s="23"/>
      <c r="I217" s="23"/>
      <c r="J217" s="23"/>
      <c r="K217" s="23"/>
      <c r="L217" s="23"/>
      <c r="M217" s="23"/>
      <c r="N217" s="23"/>
      <c r="O217" s="25"/>
      <c r="P217" s="25"/>
      <c r="Q217" s="25"/>
      <c r="R217" s="25"/>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row>
    <row r="218" spans="3:41">
      <c r="C218" s="23"/>
      <c r="D218" s="23"/>
      <c r="E218" s="23"/>
      <c r="F218" s="23"/>
      <c r="G218" s="23"/>
      <c r="H218" s="23"/>
      <c r="I218" s="23"/>
      <c r="J218" s="23"/>
      <c r="K218" s="23"/>
      <c r="L218" s="23"/>
      <c r="M218" s="23"/>
      <c r="N218" s="23"/>
      <c r="O218" s="25"/>
      <c r="P218" s="25"/>
      <c r="Q218" s="25"/>
      <c r="R218" s="25"/>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row>
    <row r="219" spans="3:41">
      <c r="C219" s="23"/>
      <c r="D219" s="23"/>
      <c r="E219" s="23"/>
      <c r="F219" s="23"/>
      <c r="G219" s="23"/>
      <c r="H219" s="23"/>
      <c r="I219" s="23"/>
      <c r="J219" s="23"/>
      <c r="K219" s="23"/>
      <c r="L219" s="23"/>
      <c r="M219" s="23"/>
      <c r="N219" s="23"/>
      <c r="O219" s="25"/>
      <c r="P219" s="25"/>
      <c r="Q219" s="25"/>
      <c r="R219" s="25"/>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row>
    <row r="220" spans="3:41">
      <c r="C220" s="23"/>
      <c r="D220" s="23"/>
      <c r="E220" s="23"/>
      <c r="F220" s="23"/>
      <c r="G220" s="23"/>
      <c r="H220" s="23"/>
      <c r="I220" s="23"/>
      <c r="J220" s="23"/>
      <c r="K220" s="23"/>
      <c r="L220" s="23"/>
      <c r="M220" s="23"/>
      <c r="N220" s="23"/>
      <c r="O220" s="25"/>
      <c r="P220" s="25"/>
      <c r="Q220" s="25"/>
      <c r="R220" s="25"/>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row>
    <row r="221" spans="3:41">
      <c r="C221" s="23"/>
      <c r="D221" s="23"/>
      <c r="E221" s="23"/>
      <c r="F221" s="23"/>
      <c r="G221" s="23"/>
      <c r="H221" s="23"/>
      <c r="I221" s="23"/>
      <c r="J221" s="23"/>
      <c r="K221" s="23"/>
      <c r="L221" s="23"/>
      <c r="M221" s="23"/>
      <c r="N221" s="23"/>
      <c r="O221" s="25"/>
      <c r="P221" s="25"/>
      <c r="Q221" s="25"/>
      <c r="R221" s="25"/>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row>
    <row r="222" spans="3:41">
      <c r="C222" s="23"/>
      <c r="D222" s="23"/>
      <c r="E222" s="23"/>
      <c r="F222" s="23"/>
      <c r="G222" s="23"/>
      <c r="H222" s="23"/>
      <c r="I222" s="23"/>
      <c r="J222" s="23"/>
      <c r="K222" s="23"/>
      <c r="L222" s="23"/>
      <c r="M222" s="23"/>
      <c r="N222" s="23"/>
      <c r="O222" s="25"/>
      <c r="P222" s="25"/>
      <c r="Q222" s="25"/>
      <c r="R222" s="25"/>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row>
    <row r="223" spans="3:41">
      <c r="C223" s="23"/>
      <c r="D223" s="23"/>
      <c r="E223" s="23"/>
      <c r="F223" s="23"/>
      <c r="G223" s="23"/>
      <c r="H223" s="23"/>
      <c r="I223" s="23"/>
      <c r="J223" s="23"/>
      <c r="K223" s="23"/>
      <c r="L223" s="23"/>
      <c r="M223" s="23"/>
      <c r="N223" s="23"/>
      <c r="O223" s="25"/>
      <c r="P223" s="25"/>
      <c r="Q223" s="25"/>
      <c r="R223" s="25"/>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row>
    <row r="224" spans="3:41">
      <c r="C224" s="23"/>
      <c r="D224" s="23"/>
      <c r="E224" s="23"/>
      <c r="F224" s="23"/>
      <c r="G224" s="23"/>
      <c r="H224" s="23"/>
      <c r="I224" s="23"/>
      <c r="J224" s="23"/>
      <c r="K224" s="23"/>
      <c r="L224" s="23"/>
      <c r="M224" s="23"/>
      <c r="N224" s="23"/>
      <c r="O224" s="25"/>
      <c r="P224" s="25"/>
      <c r="Q224" s="25"/>
      <c r="R224" s="25"/>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row>
    <row r="225" spans="3:41">
      <c r="C225" s="23"/>
      <c r="D225" s="23"/>
      <c r="E225" s="23"/>
      <c r="F225" s="23"/>
      <c r="G225" s="23"/>
      <c r="H225" s="23"/>
      <c r="I225" s="23"/>
      <c r="J225" s="23"/>
      <c r="K225" s="23"/>
      <c r="L225" s="23"/>
      <c r="M225" s="23"/>
      <c r="N225" s="23"/>
      <c r="O225" s="25"/>
      <c r="P225" s="25"/>
      <c r="Q225" s="25"/>
      <c r="R225" s="25"/>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row>
    <row r="226" spans="3:41">
      <c r="C226" s="23"/>
      <c r="D226" s="23"/>
      <c r="E226" s="23"/>
      <c r="F226" s="23"/>
      <c r="G226" s="23"/>
      <c r="H226" s="23"/>
      <c r="I226" s="23"/>
      <c r="J226" s="23"/>
      <c r="K226" s="23"/>
      <c r="L226" s="23"/>
      <c r="M226" s="23"/>
      <c r="N226" s="23"/>
      <c r="O226" s="25"/>
      <c r="P226" s="25"/>
      <c r="Q226" s="25"/>
      <c r="R226" s="25"/>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row>
    <row r="227" spans="3:41">
      <c r="C227" s="23"/>
      <c r="D227" s="23"/>
      <c r="E227" s="23"/>
      <c r="F227" s="23"/>
      <c r="G227" s="23"/>
      <c r="H227" s="23"/>
      <c r="I227" s="23"/>
      <c r="J227" s="23"/>
      <c r="K227" s="23"/>
      <c r="L227" s="23"/>
      <c r="M227" s="23"/>
      <c r="N227" s="23"/>
      <c r="O227" s="25"/>
      <c r="P227" s="25"/>
      <c r="Q227" s="25"/>
      <c r="R227" s="25"/>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row>
  </sheetData>
  <dataConsolidate/>
  <mergeCells count="10">
    <mergeCell ref="AH3:AO3"/>
    <mergeCell ref="X4:AB4"/>
    <mergeCell ref="AC4:AG4"/>
    <mergeCell ref="N4:R4"/>
    <mergeCell ref="I4:M4"/>
    <mergeCell ref="AH4:AI4"/>
    <mergeCell ref="AJ4:AK4"/>
    <mergeCell ref="AN4:AO4"/>
    <mergeCell ref="AL4:AM4"/>
    <mergeCell ref="S4:W4"/>
  </mergeCells>
  <phoneticPr fontId="258" type="noConversion"/>
  <dataValidations count="5">
    <dataValidation type="list" allowBlank="1" showInputMessage="1" showErrorMessage="1" sqref="D7:D21" xr:uid="{00000000-0002-0000-0600-000000000000}">
      <formula1>"Technical losses, Non-technical losses"</formula1>
    </dataValidation>
    <dataValidation type="list" allowBlank="1" showInputMessage="1" showErrorMessage="1" sqref="E7:E21" xr:uid="{00000000-0002-0000-0600-000001000000}">
      <formula1>"Equipment to manage losses, Operational activities to manage losses,Asset Replacement, General Reinforcement,Fault Level Reinforcement,Other"</formula1>
    </dataValidation>
    <dataValidation type="list" allowBlank="1" showInputMessage="1" showErrorMessage="1" sqref="G7:G22" xr:uid="{00000000-0002-0000-0600-000002000000}">
      <formula1>"Yes, No"</formula1>
    </dataValidation>
    <dataValidation type="list" allowBlank="1" showInputMessage="1" showErrorMessage="1" sqref="D22" xr:uid="{00000000-0002-0000-0600-000003000000}">
      <formula1>"Technical losses, Non-technical losses, other"</formula1>
    </dataValidation>
    <dataValidation type="list" allowBlank="1" showInputMessage="1" showErrorMessage="1" sqref="E22"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oddHeader>
    <oddFooter>&amp;L&amp;F&amp;C_x000D_&amp;1#&amp;"Calibri"&amp;10&amp;K000000 OFFICIAL-InternalOnly</oddFooter>
  </headerFooter>
  <colBreaks count="3" manualBreakCount="3">
    <brk id="8" min="1" max="38" man="1"/>
    <brk id="33" min="1" max="38" man="1"/>
    <brk id="18" min="1" max="38" man="1"/>
  </colBreaks>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S365"/>
  <sheetViews>
    <sheetView tabSelected="1" zoomScale="80" zoomScaleNormal="80" workbookViewId="0">
      <selection activeCell="V20" sqref="V20"/>
    </sheetView>
  </sheetViews>
  <sheetFormatPr defaultColWidth="9.453125" defaultRowHeight="13.5"/>
  <cols>
    <col min="1" max="1" width="6.54296875" style="21" customWidth="1"/>
    <col min="2" max="3" width="1.54296875" style="21" customWidth="1"/>
    <col min="4" max="4" width="85" style="21" bestFit="1" customWidth="1"/>
    <col min="5" max="11" width="2.453125" style="21" customWidth="1"/>
    <col min="12" max="20" width="10.54296875" style="21" customWidth="1"/>
    <col min="21" max="21" width="9.90625" style="21" customWidth="1"/>
    <col min="22" max="26" width="10.54296875" style="21" customWidth="1"/>
    <col min="27" max="27" width="10.453125" style="21" bestFit="1" customWidth="1"/>
    <col min="28" max="43" width="10.54296875" style="21" hidden="1" customWidth="1"/>
    <col min="44" max="44" width="2.453125" style="21" hidden="1" customWidth="1"/>
    <col min="45" max="16384" width="9.453125" style="21"/>
  </cols>
  <sheetData>
    <row r="1" spans="1:45" s="2" customFormat="1">
      <c r="A1" s="19" t="str">
        <f ca="1">MID(CELL("filename",A1),FIND("]",CELL("filename",A1))+1,256)</f>
        <v>E5 - Smart Metering</v>
      </c>
      <c r="F1" s="9"/>
      <c r="AA1" s="3"/>
      <c r="AS1" s="4"/>
    </row>
    <row r="2" spans="1:45" s="2" customFormat="1">
      <c r="A2" s="20" t="str">
        <f>'Cover Sheet'!$D$13</f>
        <v>ENWL</v>
      </c>
      <c r="F2" s="9"/>
      <c r="L2" s="7"/>
      <c r="AA2" s="3"/>
      <c r="AB2" s="7"/>
      <c r="AS2" s="4"/>
    </row>
    <row r="3" spans="1:45" s="2" customFormat="1">
      <c r="A3" s="96">
        <f>'Cover Sheet'!$D$15</f>
        <v>2024</v>
      </c>
      <c r="F3" s="9"/>
      <c r="M3" s="11" t="s">
        <v>145</v>
      </c>
      <c r="N3" s="5"/>
      <c r="O3" s="5"/>
      <c r="P3" s="5"/>
      <c r="Q3" s="5"/>
      <c r="R3" s="5"/>
      <c r="S3" s="5"/>
      <c r="T3" s="12"/>
      <c r="U3" s="5"/>
      <c r="V3" s="5"/>
      <c r="W3" s="5" t="s">
        <v>146</v>
      </c>
      <c r="X3" s="5"/>
      <c r="Y3" s="5"/>
      <c r="Z3" s="5"/>
      <c r="AA3" s="3"/>
      <c r="AB3" s="2" t="s">
        <v>223</v>
      </c>
      <c r="AC3" s="11" t="s">
        <v>144</v>
      </c>
      <c r="AD3" s="5"/>
      <c r="AE3" s="5"/>
      <c r="AF3" s="5"/>
      <c r="AG3" s="12"/>
      <c r="AH3" s="11" t="s">
        <v>145</v>
      </c>
      <c r="AI3" s="5"/>
      <c r="AJ3" s="5"/>
      <c r="AK3" s="5"/>
      <c r="AL3" s="5"/>
      <c r="AM3" s="5"/>
      <c r="AN3" s="5"/>
      <c r="AO3" s="12"/>
      <c r="AP3" s="5" t="s">
        <v>79</v>
      </c>
      <c r="AQ3" s="5"/>
    </row>
    <row r="4" spans="1:45" s="2" customFormat="1">
      <c r="D4" s="10"/>
      <c r="F4" s="9"/>
      <c r="M4" s="13">
        <v>2016</v>
      </c>
      <c r="N4" s="2">
        <v>2017</v>
      </c>
      <c r="O4" s="2">
        <v>2018</v>
      </c>
      <c r="P4" s="2">
        <v>2019</v>
      </c>
      <c r="Q4" s="2">
        <v>2020</v>
      </c>
      <c r="R4" s="2">
        <v>2021</v>
      </c>
      <c r="S4" s="2">
        <v>2022</v>
      </c>
      <c r="T4" s="14">
        <v>2023</v>
      </c>
      <c r="U4" s="2">
        <v>2024</v>
      </c>
      <c r="V4" s="2">
        <v>2025</v>
      </c>
      <c r="W4" s="2">
        <v>2026</v>
      </c>
      <c r="X4" s="2">
        <v>2027</v>
      </c>
      <c r="Y4" s="14">
        <v>2028</v>
      </c>
      <c r="Z4" s="2" t="s">
        <v>145</v>
      </c>
      <c r="AA4" s="2" t="s">
        <v>146</v>
      </c>
      <c r="AB4" s="2">
        <v>2010</v>
      </c>
      <c r="AC4" s="13">
        <v>2011</v>
      </c>
      <c r="AD4" s="2">
        <v>2012</v>
      </c>
      <c r="AE4" s="2">
        <v>2013</v>
      </c>
      <c r="AF4" s="2">
        <v>2014</v>
      </c>
      <c r="AG4" s="14">
        <v>2015</v>
      </c>
      <c r="AH4" s="13">
        <v>2016</v>
      </c>
      <c r="AI4" s="2">
        <v>2017</v>
      </c>
      <c r="AJ4" s="2">
        <v>2018</v>
      </c>
      <c r="AK4" s="2">
        <v>2019</v>
      </c>
      <c r="AL4" s="2">
        <v>2020</v>
      </c>
      <c r="AM4" s="2">
        <v>2021</v>
      </c>
      <c r="AN4" s="2">
        <v>2022</v>
      </c>
      <c r="AO4" s="14">
        <v>2023</v>
      </c>
      <c r="AP4" s="2" t="s">
        <v>144</v>
      </c>
      <c r="AQ4" s="2" t="s">
        <v>145</v>
      </c>
    </row>
    <row r="5" spans="1:45" s="2" customFormat="1">
      <c r="D5" s="10"/>
      <c r="F5" s="9"/>
      <c r="L5" s="6"/>
      <c r="M5" s="15" t="s">
        <v>148</v>
      </c>
      <c r="N5" s="6" t="s">
        <v>148</v>
      </c>
      <c r="O5" s="6" t="s">
        <v>148</v>
      </c>
      <c r="P5" s="6" t="s">
        <v>148</v>
      </c>
      <c r="Q5" s="6" t="s">
        <v>148</v>
      </c>
      <c r="R5" s="6" t="s">
        <v>148</v>
      </c>
      <c r="S5" s="6" t="s">
        <v>148</v>
      </c>
      <c r="T5" s="16" t="s">
        <v>148</v>
      </c>
      <c r="U5" s="6" t="s">
        <v>149</v>
      </c>
      <c r="V5" s="6" t="s">
        <v>149</v>
      </c>
      <c r="W5" s="6" t="s">
        <v>149</v>
      </c>
      <c r="X5" s="6" t="s">
        <v>149</v>
      </c>
      <c r="Y5" s="16" t="s">
        <v>149</v>
      </c>
      <c r="Z5" s="6" t="s">
        <v>148</v>
      </c>
      <c r="AA5" s="6" t="s">
        <v>148</v>
      </c>
      <c r="AB5" s="6" t="s">
        <v>148</v>
      </c>
      <c r="AC5" s="15" t="s">
        <v>148</v>
      </c>
      <c r="AD5" s="6" t="s">
        <v>148</v>
      </c>
      <c r="AE5" s="6" t="s">
        <v>148</v>
      </c>
      <c r="AF5" s="6" t="s">
        <v>148</v>
      </c>
      <c r="AG5" s="16" t="s">
        <v>148</v>
      </c>
      <c r="AH5" s="15" t="s">
        <v>148</v>
      </c>
      <c r="AI5" s="6" t="s">
        <v>148</v>
      </c>
      <c r="AJ5" s="6" t="s">
        <v>148</v>
      </c>
      <c r="AK5" s="6" t="s">
        <v>148</v>
      </c>
      <c r="AL5" s="6" t="s">
        <v>148</v>
      </c>
      <c r="AM5" s="6" t="s">
        <v>148</v>
      </c>
      <c r="AN5" s="6" t="s">
        <v>148</v>
      </c>
      <c r="AO5" s="16" t="s">
        <v>148</v>
      </c>
      <c r="AP5" s="6" t="s">
        <v>148</v>
      </c>
      <c r="AQ5" s="6" t="s">
        <v>148</v>
      </c>
    </row>
    <row r="6" spans="1:45">
      <c r="A6" s="186"/>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211"/>
      <c r="AD6" s="211"/>
      <c r="AE6" s="211"/>
      <c r="AF6" s="211"/>
      <c r="AG6" s="211"/>
      <c r="AH6" s="211"/>
      <c r="AI6" s="211"/>
      <c r="AJ6" s="211"/>
      <c r="AK6" s="211"/>
      <c r="AL6" s="211"/>
      <c r="AM6" s="211"/>
      <c r="AN6" s="211"/>
      <c r="AO6" s="211"/>
      <c r="AP6" s="211"/>
      <c r="AQ6" s="211"/>
      <c r="AR6" s="186"/>
      <c r="AS6" s="186"/>
    </row>
    <row r="7" spans="1:45">
      <c r="A7" s="186"/>
      <c r="B7" s="186"/>
      <c r="C7" s="8" t="s">
        <v>224</v>
      </c>
      <c r="D7" s="186"/>
      <c r="E7" s="186"/>
      <c r="F7" s="186"/>
      <c r="G7" s="186"/>
      <c r="H7" s="186"/>
      <c r="I7" s="186"/>
      <c r="J7" s="186"/>
      <c r="K7" s="186"/>
      <c r="L7" s="186"/>
      <c r="M7" s="17" t="s">
        <v>225</v>
      </c>
      <c r="N7" s="211"/>
      <c r="O7" s="211"/>
      <c r="P7" s="211"/>
      <c r="Q7" s="211"/>
      <c r="R7" s="211"/>
      <c r="S7" s="211"/>
      <c r="T7" s="211"/>
      <c r="U7" s="211"/>
      <c r="V7" s="211"/>
      <c r="W7" s="211"/>
      <c r="X7" s="211"/>
      <c r="Y7" s="211"/>
      <c r="Z7" s="211"/>
      <c r="AA7" s="186"/>
      <c r="AB7" s="186"/>
      <c r="AC7" s="211"/>
      <c r="AD7" s="211"/>
      <c r="AE7" s="211"/>
      <c r="AF7" s="211"/>
      <c r="AG7" s="211"/>
      <c r="AH7" s="211"/>
      <c r="AI7" s="211"/>
      <c r="AJ7" s="211"/>
      <c r="AK7" s="211"/>
      <c r="AL7" s="211"/>
      <c r="AM7" s="211"/>
      <c r="AN7" s="211"/>
      <c r="AO7" s="211"/>
      <c r="AP7" s="211"/>
      <c r="AQ7" s="211"/>
      <c r="AR7" s="186"/>
      <c r="AS7" s="186"/>
    </row>
    <row r="8" spans="1:45">
      <c r="A8" s="186"/>
      <c r="B8" s="186"/>
      <c r="C8" s="186"/>
      <c r="D8" s="186"/>
      <c r="E8" s="186"/>
      <c r="F8" s="186"/>
      <c r="G8" s="186"/>
      <c r="H8" s="186"/>
      <c r="I8" s="186"/>
      <c r="J8" s="186"/>
      <c r="K8" s="186"/>
      <c r="L8" s="186"/>
      <c r="M8" s="211"/>
      <c r="N8" s="211"/>
      <c r="O8" s="211"/>
      <c r="P8" s="211"/>
      <c r="Q8" s="211"/>
      <c r="R8" s="211"/>
      <c r="S8" s="211"/>
      <c r="T8" s="211"/>
      <c r="U8" s="211"/>
      <c r="V8" s="211"/>
      <c r="W8" s="211"/>
      <c r="X8" s="211"/>
      <c r="Y8" s="211"/>
      <c r="Z8" s="211"/>
      <c r="AA8" s="186"/>
      <c r="AB8" s="186"/>
      <c r="AC8" s="211"/>
      <c r="AD8" s="211"/>
      <c r="AE8" s="211"/>
      <c r="AF8" s="211"/>
      <c r="AG8" s="211"/>
      <c r="AH8" s="211"/>
      <c r="AI8" s="211"/>
      <c r="AJ8" s="211"/>
      <c r="AK8" s="211"/>
      <c r="AL8" s="211"/>
      <c r="AM8" s="211"/>
      <c r="AN8" s="211"/>
      <c r="AO8" s="211"/>
      <c r="AP8" s="211"/>
      <c r="AQ8" s="211"/>
      <c r="AR8" s="186"/>
      <c r="AS8" s="186"/>
    </row>
    <row r="9" spans="1:45">
      <c r="A9" s="186"/>
      <c r="B9" s="186"/>
      <c r="C9" s="186"/>
      <c r="D9" s="186" t="s">
        <v>226</v>
      </c>
      <c r="E9" s="186"/>
      <c r="F9" s="186"/>
      <c r="G9" s="186"/>
      <c r="H9" s="186"/>
      <c r="I9" s="186"/>
      <c r="J9" s="186"/>
      <c r="K9" s="186"/>
      <c r="L9" s="186"/>
      <c r="M9" s="204">
        <v>0.67823701700000005</v>
      </c>
      <c r="N9" s="204">
        <v>1.4321219759999999</v>
      </c>
      <c r="O9" s="204">
        <v>1.2874861580000001</v>
      </c>
      <c r="P9" s="204">
        <v>1.9912515609999999</v>
      </c>
      <c r="Q9" s="204">
        <v>2.4510000000000001</v>
      </c>
      <c r="R9" s="204">
        <v>3.0537529999999999</v>
      </c>
      <c r="S9" s="204">
        <v>2.536</v>
      </c>
      <c r="T9" s="204">
        <v>2.7987929999999999</v>
      </c>
      <c r="U9" s="204">
        <v>2.8354879999999998</v>
      </c>
      <c r="V9" s="204"/>
      <c r="W9" s="204"/>
      <c r="X9" s="204"/>
      <c r="Y9" s="204"/>
      <c r="Z9" s="98">
        <f>SUM(M9:U9)</f>
        <v>19.064130712000001</v>
      </c>
      <c r="AA9" s="98">
        <f>SUM(U9:Y9)</f>
        <v>2.8354879999999998</v>
      </c>
      <c r="AB9" s="186"/>
      <c r="AC9" s="211"/>
      <c r="AD9" s="211"/>
      <c r="AE9" s="211"/>
      <c r="AF9" s="211"/>
      <c r="AG9" s="211"/>
      <c r="AH9" s="211"/>
      <c r="AI9" s="211"/>
      <c r="AJ9" s="211"/>
      <c r="AK9" s="211"/>
      <c r="AL9" s="211"/>
      <c r="AM9" s="211"/>
      <c r="AN9" s="211"/>
      <c r="AO9" s="211"/>
      <c r="AP9" s="211"/>
      <c r="AQ9" s="211"/>
      <c r="AR9" s="186"/>
      <c r="AS9" s="186"/>
    </row>
    <row r="10" spans="1:45">
      <c r="A10" s="186"/>
      <c r="B10" s="186"/>
      <c r="C10" s="186"/>
      <c r="D10" s="186" t="s">
        <v>227</v>
      </c>
      <c r="E10" s="186"/>
      <c r="F10" s="186"/>
      <c r="G10" s="186"/>
      <c r="H10" s="186"/>
      <c r="I10" s="186"/>
      <c r="J10" s="186"/>
      <c r="K10" s="186"/>
      <c r="L10" s="186"/>
      <c r="M10" s="204">
        <v>1.6827619735805299</v>
      </c>
      <c r="N10" s="204">
        <v>2.93839909129695</v>
      </c>
      <c r="O10" s="204">
        <v>1.9332243915916401</v>
      </c>
      <c r="P10" s="204">
        <v>1.7834218115007501</v>
      </c>
      <c r="Q10" s="204">
        <v>1.46411784501765</v>
      </c>
      <c r="R10" s="204">
        <v>0.98858599999999996</v>
      </c>
      <c r="S10" s="204">
        <v>0.861896</v>
      </c>
      <c r="T10" s="204">
        <v>1.692434</v>
      </c>
      <c r="U10" s="204">
        <v>0.91719499999999998</v>
      </c>
      <c r="V10" s="204"/>
      <c r="W10" s="204"/>
      <c r="X10" s="204"/>
      <c r="Y10" s="204"/>
      <c r="Z10" s="98">
        <f>SUM(M10:U10)</f>
        <v>14.26203611298752</v>
      </c>
      <c r="AA10" s="98">
        <f>SUM(U10:Y10)</f>
        <v>0.91719499999999998</v>
      </c>
      <c r="AB10" s="186"/>
      <c r="AC10" s="211"/>
      <c r="AD10" s="211"/>
      <c r="AE10" s="211"/>
      <c r="AF10" s="211"/>
      <c r="AG10" s="211"/>
      <c r="AH10" s="211"/>
      <c r="AI10" s="211"/>
      <c r="AJ10" s="211"/>
      <c r="AK10" s="211"/>
      <c r="AL10" s="211"/>
      <c r="AM10" s="211"/>
      <c r="AN10" s="211"/>
      <c r="AO10" s="211"/>
      <c r="AP10" s="211"/>
      <c r="AQ10" s="211"/>
      <c r="AR10" s="186"/>
      <c r="AS10" s="186"/>
    </row>
    <row r="11" spans="1:45">
      <c r="A11" s="186"/>
      <c r="B11" s="186"/>
      <c r="C11" s="186"/>
      <c r="D11" s="186" t="s">
        <v>228</v>
      </c>
      <c r="E11" s="186"/>
      <c r="F11" s="186"/>
      <c r="G11" s="186"/>
      <c r="H11" s="186"/>
      <c r="I11" s="186"/>
      <c r="J11" s="186"/>
      <c r="K11" s="186"/>
      <c r="L11" s="186"/>
      <c r="M11" s="204"/>
      <c r="N11" s="204"/>
      <c r="O11" s="204"/>
      <c r="P11" s="204"/>
      <c r="Q11" s="204"/>
      <c r="R11" s="204"/>
      <c r="S11" s="204"/>
      <c r="T11" s="204"/>
      <c r="U11" s="204"/>
      <c r="V11" s="204"/>
      <c r="W11" s="204"/>
      <c r="X11" s="204"/>
      <c r="Y11" s="204"/>
      <c r="Z11" s="98">
        <f>SUM(M11:T11)</f>
        <v>0</v>
      </c>
      <c r="AA11" s="98">
        <f>SUM(U11:Y11)</f>
        <v>0</v>
      </c>
      <c r="AB11" s="186"/>
      <c r="AC11" s="211"/>
      <c r="AD11" s="211"/>
      <c r="AE11" s="211"/>
      <c r="AF11" s="211"/>
      <c r="AG11" s="211"/>
      <c r="AH11" s="211"/>
      <c r="AI11" s="211"/>
      <c r="AJ11" s="211"/>
      <c r="AK11" s="211"/>
      <c r="AL11" s="211"/>
      <c r="AM11" s="211"/>
      <c r="AN11" s="211"/>
      <c r="AO11" s="211"/>
      <c r="AP11" s="211"/>
      <c r="AQ11" s="211"/>
      <c r="AR11" s="186"/>
      <c r="AS11" s="186"/>
    </row>
    <row r="12" spans="1:45">
      <c r="A12" s="186"/>
      <c r="B12" s="186"/>
      <c r="C12" s="186"/>
      <c r="D12" s="186" t="s">
        <v>229</v>
      </c>
      <c r="E12" s="186"/>
      <c r="F12" s="186"/>
      <c r="G12" s="186"/>
      <c r="H12" s="186"/>
      <c r="I12" s="186"/>
      <c r="J12" s="186"/>
      <c r="K12" s="186"/>
      <c r="L12" s="186"/>
      <c r="M12" s="75"/>
      <c r="N12" s="75"/>
      <c r="O12" s="75"/>
      <c r="P12" s="75"/>
      <c r="Q12" s="75"/>
      <c r="R12" s="75"/>
      <c r="S12" s="75"/>
      <c r="T12" s="75"/>
      <c r="U12" s="204"/>
      <c r="V12" s="204"/>
      <c r="W12" s="204"/>
      <c r="X12" s="204"/>
      <c r="Y12" s="204"/>
      <c r="Z12" s="98">
        <f>SUM(M12:T12)</f>
        <v>0</v>
      </c>
      <c r="AA12" s="98">
        <f>SUM(U12:Y12)</f>
        <v>0</v>
      </c>
      <c r="AB12" s="186"/>
      <c r="AC12" s="211"/>
      <c r="AD12" s="211"/>
      <c r="AE12" s="211"/>
      <c r="AF12" s="211"/>
      <c r="AG12" s="211"/>
      <c r="AH12" s="211"/>
      <c r="AI12" s="211"/>
      <c r="AJ12" s="211"/>
      <c r="AK12" s="211"/>
      <c r="AL12" s="211"/>
      <c r="AM12" s="211"/>
      <c r="AN12" s="211"/>
      <c r="AO12" s="211"/>
      <c r="AP12" s="211"/>
      <c r="AQ12" s="211"/>
      <c r="AR12" s="186"/>
      <c r="AS12" s="186"/>
    </row>
    <row r="13" spans="1:45">
      <c r="A13" s="186"/>
      <c r="B13" s="186"/>
      <c r="C13" s="186"/>
      <c r="D13" s="17" t="s">
        <v>79</v>
      </c>
      <c r="E13" s="186"/>
      <c r="F13" s="186"/>
      <c r="G13" s="186"/>
      <c r="H13" s="186"/>
      <c r="I13" s="186"/>
      <c r="J13" s="186"/>
      <c r="K13" s="186"/>
      <c r="L13" s="186"/>
      <c r="M13" s="144">
        <f t="shared" ref="M13:Z13" si="0">SUM(M9:M12)</f>
        <v>2.36099899058053</v>
      </c>
      <c r="N13" s="144">
        <f t="shared" si="0"/>
        <v>4.3705210672969503</v>
      </c>
      <c r="O13" s="144">
        <f t="shared" si="0"/>
        <v>3.2207105495916402</v>
      </c>
      <c r="P13" s="144">
        <f t="shared" si="0"/>
        <v>3.7746733725007502</v>
      </c>
      <c r="Q13" s="144">
        <f t="shared" si="0"/>
        <v>3.91511784501765</v>
      </c>
      <c r="R13" s="144">
        <f t="shared" si="0"/>
        <v>4.0423390000000001</v>
      </c>
      <c r="S13" s="144">
        <f t="shared" si="0"/>
        <v>3.3978960000000002</v>
      </c>
      <c r="T13" s="144">
        <f t="shared" si="0"/>
        <v>4.4912270000000003</v>
      </c>
      <c r="U13" s="144">
        <f t="shared" si="0"/>
        <v>3.7526829999999998</v>
      </c>
      <c r="V13" s="144">
        <f t="shared" si="0"/>
        <v>0</v>
      </c>
      <c r="W13" s="144">
        <f t="shared" si="0"/>
        <v>0</v>
      </c>
      <c r="X13" s="144">
        <f t="shared" si="0"/>
        <v>0</v>
      </c>
      <c r="Y13" s="144">
        <f>SUM(Y9:Y12)</f>
        <v>0</v>
      </c>
      <c r="Z13" s="144">
        <f t="shared" si="0"/>
        <v>33.326166824987524</v>
      </c>
      <c r="AA13" s="98">
        <f>SUM(U13:Y13)</f>
        <v>3.7526829999999998</v>
      </c>
      <c r="AB13" s="186"/>
      <c r="AC13" s="211"/>
      <c r="AD13" s="211"/>
      <c r="AE13" s="211"/>
      <c r="AF13" s="211"/>
      <c r="AG13" s="211"/>
      <c r="AH13" s="211"/>
      <c r="AI13" s="211"/>
      <c r="AJ13" s="211"/>
      <c r="AK13" s="211"/>
      <c r="AL13" s="211"/>
      <c r="AM13" s="211"/>
      <c r="AN13" s="211"/>
      <c r="AO13" s="211"/>
      <c r="AP13" s="211"/>
      <c r="AQ13" s="211"/>
      <c r="AR13" s="186"/>
      <c r="AS13" s="186"/>
    </row>
    <row r="14" spans="1:45">
      <c r="A14" s="186"/>
      <c r="B14" s="186"/>
      <c r="C14" s="186"/>
      <c r="D14" s="186"/>
      <c r="E14" s="186"/>
      <c r="F14" s="186"/>
      <c r="G14" s="186"/>
      <c r="H14" s="186"/>
      <c r="I14" s="186"/>
      <c r="J14" s="186"/>
      <c r="K14" s="186"/>
      <c r="L14" s="186"/>
      <c r="M14" s="211"/>
      <c r="N14" s="211"/>
      <c r="O14" s="211"/>
      <c r="P14" s="211"/>
      <c r="Q14" s="211"/>
      <c r="R14" s="211"/>
      <c r="S14" s="211"/>
      <c r="T14" s="211"/>
      <c r="U14" s="211"/>
      <c r="V14" s="211"/>
      <c r="W14" s="211"/>
      <c r="X14" s="211"/>
      <c r="Y14" s="211"/>
      <c r="Z14" s="211"/>
      <c r="AA14" s="211"/>
      <c r="AB14" s="186"/>
      <c r="AC14" s="211"/>
      <c r="AD14" s="211"/>
      <c r="AE14" s="211"/>
      <c r="AF14" s="211"/>
      <c r="AG14" s="211"/>
      <c r="AH14" s="211"/>
      <c r="AI14" s="211"/>
      <c r="AJ14" s="211"/>
      <c r="AK14" s="211"/>
      <c r="AL14" s="211"/>
      <c r="AM14" s="211"/>
      <c r="AN14" s="211"/>
      <c r="AO14" s="211"/>
      <c r="AP14" s="211"/>
      <c r="AQ14" s="211"/>
      <c r="AR14" s="186"/>
      <c r="AS14" s="186"/>
    </row>
    <row r="15" spans="1:45">
      <c r="A15" s="186"/>
      <c r="B15" s="186"/>
      <c r="C15" s="186"/>
      <c r="D15" s="186"/>
      <c r="E15" s="186"/>
      <c r="F15" s="186"/>
      <c r="G15" s="186"/>
      <c r="H15" s="186"/>
      <c r="I15" s="186"/>
      <c r="J15" s="186"/>
      <c r="K15" s="186"/>
      <c r="L15" s="186"/>
      <c r="M15" s="211"/>
      <c r="N15" s="211"/>
      <c r="O15" s="211"/>
      <c r="P15" s="211"/>
      <c r="Q15" s="211"/>
      <c r="R15" s="211"/>
      <c r="S15" s="211"/>
      <c r="T15" s="211"/>
      <c r="U15" s="211"/>
      <c r="V15" s="211"/>
      <c r="W15" s="211"/>
      <c r="X15" s="211"/>
      <c r="Y15" s="211"/>
      <c r="Z15" s="211"/>
      <c r="AA15" s="211"/>
      <c r="AB15" s="186"/>
      <c r="AC15" s="211"/>
      <c r="AD15" s="211"/>
      <c r="AE15" s="211"/>
      <c r="AF15" s="211"/>
      <c r="AG15" s="211"/>
      <c r="AH15" s="211"/>
      <c r="AI15" s="211"/>
      <c r="AJ15" s="211"/>
      <c r="AK15" s="211"/>
      <c r="AL15" s="211"/>
      <c r="AM15" s="211"/>
      <c r="AN15" s="211"/>
      <c r="AO15" s="211"/>
      <c r="AP15" s="211"/>
      <c r="AQ15" s="211"/>
      <c r="AR15" s="186"/>
      <c r="AS15" s="186"/>
    </row>
    <row r="16" spans="1:45">
      <c r="A16" s="186"/>
      <c r="B16" s="186"/>
      <c r="C16" s="8" t="s">
        <v>230</v>
      </c>
      <c r="D16" s="186"/>
      <c r="E16" s="186"/>
      <c r="F16" s="186"/>
      <c r="G16" s="186"/>
      <c r="H16" s="186"/>
      <c r="I16" s="186"/>
      <c r="J16" s="186"/>
      <c r="K16" s="186"/>
      <c r="L16" s="186"/>
      <c r="M16" s="17" t="s">
        <v>231</v>
      </c>
      <c r="N16" s="211"/>
      <c r="O16" s="211"/>
      <c r="P16" s="211"/>
      <c r="Q16" s="211"/>
      <c r="R16" s="211"/>
      <c r="S16" s="211"/>
      <c r="T16" s="211"/>
      <c r="U16" s="211"/>
      <c r="V16" s="211"/>
      <c r="W16" s="211"/>
      <c r="X16" s="211"/>
      <c r="Y16" s="211"/>
      <c r="Z16" s="211"/>
      <c r="AA16" s="211"/>
      <c r="AB16" s="186"/>
      <c r="AC16" s="211"/>
      <c r="AD16" s="211"/>
      <c r="AE16" s="211"/>
      <c r="AF16" s="211"/>
      <c r="AG16" s="211"/>
      <c r="AH16" s="211"/>
      <c r="AI16" s="211"/>
      <c r="AJ16" s="211"/>
      <c r="AK16" s="211"/>
      <c r="AL16" s="211"/>
      <c r="AM16" s="211"/>
      <c r="AN16" s="211"/>
      <c r="AO16" s="211"/>
      <c r="AP16" s="211"/>
      <c r="AQ16" s="211"/>
      <c r="AR16" s="186"/>
      <c r="AS16" s="186"/>
    </row>
    <row r="17" spans="4:43">
      <c r="D17" s="186"/>
      <c r="E17" s="186"/>
      <c r="F17" s="186"/>
      <c r="G17" s="186"/>
      <c r="H17" s="186"/>
      <c r="I17" s="186"/>
      <c r="J17" s="186"/>
      <c r="K17" s="186"/>
      <c r="L17" s="186"/>
      <c r="M17" s="211"/>
      <c r="N17" s="211"/>
      <c r="O17" s="211"/>
      <c r="P17" s="211"/>
      <c r="Q17" s="211"/>
      <c r="R17" s="211"/>
      <c r="S17" s="211"/>
      <c r="T17" s="211"/>
      <c r="U17" s="211"/>
      <c r="V17" s="211"/>
      <c r="W17" s="211"/>
      <c r="X17" s="211"/>
      <c r="Y17" s="211"/>
      <c r="Z17" s="211"/>
      <c r="AA17" s="211"/>
      <c r="AB17" s="186"/>
      <c r="AC17" s="211"/>
      <c r="AD17" s="211"/>
      <c r="AE17" s="211"/>
      <c r="AF17" s="211"/>
      <c r="AG17" s="211"/>
      <c r="AH17" s="211"/>
      <c r="AI17" s="211"/>
      <c r="AJ17" s="211"/>
      <c r="AK17" s="211"/>
      <c r="AL17" s="211"/>
      <c r="AM17" s="211"/>
      <c r="AN17" s="211"/>
      <c r="AO17" s="211"/>
      <c r="AP17" s="211"/>
      <c r="AQ17" s="211"/>
    </row>
    <row r="18" spans="4:43">
      <c r="D18" s="186" t="s">
        <v>232</v>
      </c>
      <c r="E18" s="186"/>
      <c r="F18" s="186"/>
      <c r="G18" s="186"/>
      <c r="H18" s="186"/>
      <c r="I18" s="186"/>
      <c r="J18" s="186"/>
      <c r="K18" s="186"/>
      <c r="L18" s="186"/>
      <c r="M18" s="204"/>
      <c r="N18" s="204"/>
      <c r="O18" s="204"/>
      <c r="P18" s="204"/>
      <c r="Q18" s="204"/>
      <c r="R18" s="204"/>
      <c r="S18" s="204"/>
      <c r="T18" s="204"/>
      <c r="U18" s="204"/>
      <c r="V18" s="204"/>
      <c r="W18" s="204"/>
      <c r="X18" s="204"/>
      <c r="Y18" s="204"/>
      <c r="Z18" s="98">
        <f t="shared" ref="Z18:Z24" si="1">SUM(M18:T18)</f>
        <v>0</v>
      </c>
      <c r="AA18" s="98">
        <f t="shared" ref="AA18:AA25" si="2">SUM(U18:Y18)</f>
        <v>0</v>
      </c>
      <c r="AB18" s="186"/>
      <c r="AC18" s="211"/>
      <c r="AD18" s="211"/>
      <c r="AE18" s="211"/>
      <c r="AF18" s="211"/>
      <c r="AG18" s="211"/>
      <c r="AH18" s="211"/>
      <c r="AI18" s="211"/>
      <c r="AJ18" s="211"/>
      <c r="AK18" s="211"/>
      <c r="AL18" s="211"/>
      <c r="AM18" s="211"/>
      <c r="AN18" s="211"/>
      <c r="AO18" s="211"/>
      <c r="AP18" s="211"/>
      <c r="AQ18" s="211"/>
    </row>
    <row r="19" spans="4:43">
      <c r="D19" s="186" t="s">
        <v>233</v>
      </c>
      <c r="E19" s="186"/>
      <c r="F19" s="186"/>
      <c r="G19" s="186"/>
      <c r="H19" s="186"/>
      <c r="I19" s="186"/>
      <c r="J19" s="186"/>
      <c r="K19" s="186"/>
      <c r="L19" s="186"/>
      <c r="M19" s="204"/>
      <c r="N19" s="204"/>
      <c r="O19" s="204"/>
      <c r="P19" s="204"/>
      <c r="Q19" s="204"/>
      <c r="R19" s="204"/>
      <c r="S19" s="204"/>
      <c r="T19" s="204"/>
      <c r="U19" s="204">
        <v>0.14499999999999999</v>
      </c>
      <c r="V19" s="204"/>
      <c r="W19" s="204"/>
      <c r="X19" s="204"/>
      <c r="Y19" s="204"/>
      <c r="Z19" s="98">
        <f t="shared" si="1"/>
        <v>0</v>
      </c>
      <c r="AA19" s="98">
        <f t="shared" si="2"/>
        <v>0.14499999999999999</v>
      </c>
      <c r="AB19" s="186"/>
      <c r="AC19" s="211"/>
      <c r="AD19" s="211"/>
      <c r="AE19" s="211"/>
      <c r="AF19" s="211"/>
      <c r="AG19" s="211"/>
      <c r="AH19" s="211"/>
      <c r="AI19" s="211"/>
      <c r="AJ19" s="211"/>
      <c r="AK19" s="211"/>
      <c r="AL19" s="211"/>
      <c r="AM19" s="211"/>
      <c r="AN19" s="211"/>
      <c r="AO19" s="211"/>
      <c r="AP19" s="211"/>
      <c r="AQ19" s="211"/>
    </row>
    <row r="20" spans="4:43">
      <c r="D20" s="186" t="s">
        <v>234</v>
      </c>
      <c r="E20" s="186"/>
      <c r="F20" s="186"/>
      <c r="G20" s="186"/>
      <c r="H20" s="186"/>
      <c r="I20" s="186"/>
      <c r="J20" s="186"/>
      <c r="K20" s="186"/>
      <c r="L20" s="186"/>
      <c r="M20" s="204"/>
      <c r="N20" s="204"/>
      <c r="O20" s="204"/>
      <c r="P20" s="204"/>
      <c r="Q20" s="204"/>
      <c r="R20" s="204"/>
      <c r="S20" s="204"/>
      <c r="T20" s="204"/>
      <c r="U20" s="204">
        <v>4.1079999999999998E-2</v>
      </c>
      <c r="V20" s="204"/>
      <c r="W20" s="204"/>
      <c r="X20" s="204"/>
      <c r="Y20" s="204"/>
      <c r="Z20" s="98">
        <f t="shared" si="1"/>
        <v>0</v>
      </c>
      <c r="AA20" s="98">
        <f t="shared" si="2"/>
        <v>4.1079999999999998E-2</v>
      </c>
      <c r="AB20" s="186"/>
      <c r="AC20" s="211"/>
      <c r="AD20" s="211"/>
      <c r="AE20" s="211"/>
      <c r="AF20" s="211"/>
      <c r="AG20" s="211"/>
      <c r="AH20" s="211"/>
      <c r="AI20" s="211"/>
      <c r="AJ20" s="211"/>
      <c r="AK20" s="211"/>
      <c r="AL20" s="211"/>
      <c r="AM20" s="211"/>
      <c r="AN20" s="211"/>
      <c r="AO20" s="211"/>
      <c r="AP20" s="211"/>
      <c r="AQ20" s="211"/>
    </row>
    <row r="21" spans="4:43">
      <c r="D21" s="186" t="s">
        <v>235</v>
      </c>
      <c r="E21" s="186"/>
      <c r="F21" s="186"/>
      <c r="G21" s="186"/>
      <c r="H21" s="186"/>
      <c r="I21" s="186"/>
      <c r="J21" s="186"/>
      <c r="K21" s="186"/>
      <c r="L21" s="186"/>
      <c r="M21" s="204"/>
      <c r="N21" s="204"/>
      <c r="O21" s="204"/>
      <c r="P21" s="204"/>
      <c r="Q21" s="204"/>
      <c r="R21" s="204"/>
      <c r="S21" s="204"/>
      <c r="T21" s="204"/>
      <c r="U21" s="204">
        <v>1.4300000000000001E-3</v>
      </c>
      <c r="V21" s="204"/>
      <c r="W21" s="204"/>
      <c r="X21" s="204"/>
      <c r="Y21" s="204"/>
      <c r="Z21" s="98">
        <f t="shared" si="1"/>
        <v>0</v>
      </c>
      <c r="AA21" s="98">
        <f t="shared" si="2"/>
        <v>1.4300000000000001E-3</v>
      </c>
      <c r="AB21" s="186"/>
      <c r="AC21" s="211"/>
      <c r="AD21" s="211"/>
      <c r="AE21" s="211"/>
      <c r="AF21" s="211"/>
      <c r="AG21" s="211"/>
      <c r="AH21" s="211"/>
      <c r="AI21" s="211"/>
      <c r="AJ21" s="211"/>
      <c r="AK21" s="211"/>
      <c r="AL21" s="211"/>
      <c r="AM21" s="211"/>
      <c r="AN21" s="211"/>
      <c r="AO21" s="211"/>
      <c r="AP21" s="211"/>
      <c r="AQ21" s="211"/>
    </row>
    <row r="22" spans="4:43">
      <c r="D22" s="186" t="s">
        <v>236</v>
      </c>
      <c r="E22" s="186"/>
      <c r="F22" s="186"/>
      <c r="G22" s="186"/>
      <c r="H22" s="186"/>
      <c r="I22" s="186"/>
      <c r="J22" s="186"/>
      <c r="K22" s="186"/>
      <c r="L22" s="186"/>
      <c r="M22" s="204"/>
      <c r="N22" s="204"/>
      <c r="O22" s="204"/>
      <c r="P22" s="204"/>
      <c r="Q22" s="204"/>
      <c r="R22" s="204"/>
      <c r="S22" s="204"/>
      <c r="T22" s="204"/>
      <c r="U22" s="204"/>
      <c r="V22" s="204"/>
      <c r="W22" s="204"/>
      <c r="X22" s="204"/>
      <c r="Y22" s="204"/>
      <c r="Z22" s="98">
        <f t="shared" si="1"/>
        <v>0</v>
      </c>
      <c r="AA22" s="98">
        <f t="shared" si="2"/>
        <v>0</v>
      </c>
      <c r="AB22" s="186"/>
      <c r="AC22" s="211"/>
      <c r="AD22" s="211"/>
      <c r="AE22" s="211"/>
      <c r="AF22" s="211"/>
      <c r="AG22" s="211"/>
      <c r="AH22" s="211"/>
      <c r="AI22" s="211"/>
      <c r="AJ22" s="211"/>
      <c r="AK22" s="211"/>
      <c r="AL22" s="211"/>
      <c r="AM22" s="211"/>
      <c r="AN22" s="211"/>
      <c r="AO22" s="211"/>
      <c r="AP22" s="211"/>
      <c r="AQ22" s="211"/>
    </row>
    <row r="23" spans="4:43">
      <c r="D23" s="186" t="s">
        <v>237</v>
      </c>
      <c r="E23" s="186"/>
      <c r="F23" s="186"/>
      <c r="G23" s="186"/>
      <c r="H23" s="186"/>
      <c r="I23" s="186"/>
      <c r="J23" s="186"/>
      <c r="K23" s="186"/>
      <c r="L23" s="186"/>
      <c r="M23" s="204"/>
      <c r="N23" s="204"/>
      <c r="O23" s="204"/>
      <c r="P23" s="204"/>
      <c r="Q23" s="204"/>
      <c r="R23" s="204"/>
      <c r="S23" s="204"/>
      <c r="T23" s="204"/>
      <c r="U23" s="204"/>
      <c r="V23" s="204"/>
      <c r="W23" s="204"/>
      <c r="X23" s="204"/>
      <c r="Y23" s="204"/>
      <c r="Z23" s="98">
        <f t="shared" si="1"/>
        <v>0</v>
      </c>
      <c r="AA23" s="98">
        <f t="shared" si="2"/>
        <v>0</v>
      </c>
      <c r="AB23" s="186"/>
      <c r="AC23" s="211"/>
      <c r="AD23" s="211"/>
      <c r="AE23" s="211"/>
      <c r="AF23" s="211"/>
      <c r="AG23" s="211"/>
      <c r="AH23" s="211"/>
      <c r="AI23" s="211"/>
      <c r="AJ23" s="211"/>
      <c r="AK23" s="211"/>
      <c r="AL23" s="211"/>
      <c r="AM23" s="211"/>
      <c r="AN23" s="211"/>
      <c r="AO23" s="211"/>
      <c r="AP23" s="211"/>
      <c r="AQ23" s="211"/>
    </row>
    <row r="24" spans="4:43">
      <c r="D24" s="186" t="s">
        <v>238</v>
      </c>
      <c r="E24" s="186"/>
      <c r="F24" s="186"/>
      <c r="G24" s="186"/>
      <c r="H24" s="186"/>
      <c r="I24" s="186"/>
      <c r="J24" s="186"/>
      <c r="K24" s="186"/>
      <c r="L24" s="186"/>
      <c r="M24" s="204"/>
      <c r="N24" s="204"/>
      <c r="O24" s="204"/>
      <c r="P24" s="204"/>
      <c r="Q24" s="204"/>
      <c r="R24" s="204"/>
      <c r="S24" s="204"/>
      <c r="T24" s="204"/>
      <c r="U24" s="204"/>
      <c r="V24" s="204"/>
      <c r="W24" s="204"/>
      <c r="X24" s="204"/>
      <c r="Y24" s="204"/>
      <c r="Z24" s="98">
        <f t="shared" si="1"/>
        <v>0</v>
      </c>
      <c r="AA24" s="98">
        <f t="shared" si="2"/>
        <v>0</v>
      </c>
      <c r="AB24" s="186"/>
      <c r="AC24" s="211"/>
      <c r="AD24" s="211"/>
      <c r="AE24" s="211"/>
      <c r="AF24" s="211"/>
      <c r="AG24" s="211"/>
      <c r="AH24" s="211"/>
      <c r="AI24" s="211"/>
      <c r="AJ24" s="211"/>
      <c r="AK24" s="211"/>
      <c r="AL24" s="211"/>
      <c r="AM24" s="211"/>
      <c r="AN24" s="211"/>
      <c r="AO24" s="211"/>
      <c r="AP24" s="211"/>
      <c r="AQ24" s="211"/>
    </row>
    <row r="25" spans="4:43">
      <c r="D25" s="17" t="s">
        <v>79</v>
      </c>
      <c r="E25" s="186"/>
      <c r="F25" s="186"/>
      <c r="G25" s="186"/>
      <c r="H25" s="186"/>
      <c r="I25" s="186"/>
      <c r="J25" s="186"/>
      <c r="K25" s="186"/>
      <c r="L25" s="186"/>
      <c r="M25" s="144">
        <f t="shared" ref="M25:Z25" si="3">SUM(M18:M24)</f>
        <v>0</v>
      </c>
      <c r="N25" s="144">
        <f t="shared" si="3"/>
        <v>0</v>
      </c>
      <c r="O25" s="144">
        <f t="shared" si="3"/>
        <v>0</v>
      </c>
      <c r="P25" s="144">
        <f t="shared" si="3"/>
        <v>0</v>
      </c>
      <c r="Q25" s="144">
        <f t="shared" si="3"/>
        <v>0</v>
      </c>
      <c r="R25" s="144">
        <f t="shared" si="3"/>
        <v>0</v>
      </c>
      <c r="S25" s="144">
        <f t="shared" si="3"/>
        <v>0</v>
      </c>
      <c r="T25" s="144">
        <f t="shared" si="3"/>
        <v>0</v>
      </c>
      <c r="U25" s="144">
        <f t="shared" si="3"/>
        <v>0.18750999999999998</v>
      </c>
      <c r="V25" s="144">
        <f t="shared" si="3"/>
        <v>0</v>
      </c>
      <c r="W25" s="144">
        <f t="shared" si="3"/>
        <v>0</v>
      </c>
      <c r="X25" s="144">
        <f t="shared" si="3"/>
        <v>0</v>
      </c>
      <c r="Y25" s="144">
        <f t="shared" si="3"/>
        <v>0</v>
      </c>
      <c r="Z25" s="144">
        <f t="shared" si="3"/>
        <v>0</v>
      </c>
      <c r="AA25" s="98">
        <f t="shared" si="2"/>
        <v>0.18750999999999998</v>
      </c>
      <c r="AB25" s="186"/>
      <c r="AC25" s="211"/>
      <c r="AD25" s="211"/>
      <c r="AE25" s="211"/>
      <c r="AF25" s="211"/>
      <c r="AG25" s="211"/>
      <c r="AH25" s="211"/>
      <c r="AI25" s="211"/>
      <c r="AJ25" s="211"/>
      <c r="AK25" s="211"/>
      <c r="AL25" s="211"/>
      <c r="AM25" s="211"/>
      <c r="AN25" s="211"/>
      <c r="AO25" s="211"/>
      <c r="AP25" s="211"/>
      <c r="AQ25" s="211"/>
    </row>
    <row r="26" spans="4:43">
      <c r="D26" s="186"/>
      <c r="E26" s="186"/>
      <c r="F26" s="186"/>
      <c r="G26" s="186"/>
      <c r="H26" s="186"/>
      <c r="I26" s="186"/>
      <c r="J26" s="186"/>
      <c r="K26" s="186"/>
      <c r="L26" s="186"/>
      <c r="M26" s="211"/>
      <c r="N26" s="211"/>
      <c r="O26" s="211"/>
      <c r="P26" s="211"/>
      <c r="Q26" s="211"/>
      <c r="R26" s="211"/>
      <c r="S26" s="211"/>
      <c r="T26" s="211"/>
      <c r="U26" s="211"/>
      <c r="V26" s="211"/>
      <c r="W26" s="211"/>
      <c r="X26" s="211"/>
      <c r="Y26" s="211"/>
      <c r="Z26" s="211"/>
      <c r="AA26" s="186"/>
      <c r="AB26" s="186"/>
      <c r="AC26" s="211"/>
      <c r="AD26" s="211"/>
      <c r="AE26" s="211"/>
      <c r="AF26" s="211"/>
      <c r="AG26" s="211"/>
      <c r="AH26" s="211"/>
      <c r="AI26" s="211"/>
      <c r="AJ26" s="211"/>
      <c r="AK26" s="211"/>
      <c r="AL26" s="211"/>
      <c r="AM26" s="211"/>
      <c r="AN26" s="211"/>
      <c r="AO26" s="211"/>
      <c r="AP26" s="211"/>
      <c r="AQ26" s="211"/>
    </row>
    <row r="27" spans="4:43">
      <c r="D27" s="186"/>
      <c r="E27" s="186"/>
      <c r="F27" s="186"/>
      <c r="G27" s="186"/>
      <c r="H27" s="186"/>
      <c r="I27" s="186"/>
      <c r="J27" s="186"/>
      <c r="K27" s="186"/>
      <c r="L27" s="186"/>
      <c r="M27" s="211"/>
      <c r="N27" s="211"/>
      <c r="O27" s="211"/>
      <c r="P27" s="211"/>
      <c r="Q27" s="211"/>
      <c r="R27" s="211"/>
      <c r="S27" s="211"/>
      <c r="T27" s="211"/>
      <c r="U27" s="211"/>
      <c r="V27" s="211"/>
      <c r="W27" s="211"/>
      <c r="X27" s="211"/>
      <c r="Y27" s="211"/>
      <c r="Z27" s="211"/>
      <c r="AA27" s="186"/>
      <c r="AB27" s="186"/>
      <c r="AC27" s="211"/>
      <c r="AD27" s="211"/>
      <c r="AE27" s="211"/>
      <c r="AF27" s="211"/>
      <c r="AG27" s="211"/>
      <c r="AH27" s="211"/>
      <c r="AI27" s="211"/>
      <c r="AJ27" s="211"/>
      <c r="AK27" s="211"/>
      <c r="AL27" s="211"/>
      <c r="AM27" s="211"/>
      <c r="AN27" s="211"/>
      <c r="AO27" s="211"/>
      <c r="AP27" s="211"/>
      <c r="AQ27" s="211"/>
    </row>
    <row r="28" spans="4:43">
      <c r="D28" s="186"/>
      <c r="E28" s="186"/>
      <c r="F28" s="186"/>
      <c r="G28" s="186"/>
      <c r="H28" s="186"/>
      <c r="I28" s="186"/>
      <c r="J28" s="186"/>
      <c r="K28" s="186"/>
      <c r="L28" s="186"/>
      <c r="M28" s="211"/>
      <c r="N28" s="211"/>
      <c r="O28" s="211"/>
      <c r="P28" s="211"/>
      <c r="Q28" s="211"/>
      <c r="R28" s="211"/>
      <c r="S28" s="211"/>
      <c r="T28" s="211"/>
      <c r="U28" s="211"/>
      <c r="V28" s="211"/>
      <c r="W28" s="211"/>
      <c r="X28" s="211"/>
      <c r="Y28" s="211"/>
      <c r="Z28" s="211"/>
      <c r="AA28" s="186"/>
      <c r="AB28" s="186"/>
      <c r="AC28" s="211"/>
      <c r="AD28" s="211"/>
      <c r="AE28" s="211"/>
      <c r="AF28" s="211"/>
      <c r="AG28" s="211"/>
      <c r="AH28" s="211"/>
      <c r="AI28" s="211"/>
      <c r="AJ28" s="211"/>
      <c r="AK28" s="211"/>
      <c r="AL28" s="211"/>
      <c r="AM28" s="211"/>
      <c r="AN28" s="211"/>
      <c r="AO28" s="211"/>
      <c r="AP28" s="211"/>
      <c r="AQ28" s="211"/>
    </row>
    <row r="29" spans="4:43">
      <c r="D29" s="186"/>
      <c r="E29" s="186"/>
      <c r="F29" s="186"/>
      <c r="G29" s="186"/>
      <c r="H29" s="186"/>
      <c r="I29" s="186"/>
      <c r="J29" s="186"/>
      <c r="K29" s="186"/>
      <c r="L29" s="186"/>
      <c r="M29" s="211"/>
      <c r="N29" s="211"/>
      <c r="O29" s="211"/>
      <c r="P29" s="211"/>
      <c r="Q29" s="211"/>
      <c r="R29" s="211"/>
      <c r="S29" s="211"/>
      <c r="T29" s="211"/>
      <c r="U29" s="211"/>
      <c r="V29" s="211"/>
      <c r="W29" s="211"/>
      <c r="X29" s="211"/>
      <c r="Y29" s="211"/>
      <c r="Z29" s="211"/>
      <c r="AA29" s="186"/>
      <c r="AB29" s="186"/>
      <c r="AC29" s="211"/>
      <c r="AD29" s="211"/>
      <c r="AE29" s="211"/>
      <c r="AF29" s="211"/>
      <c r="AG29" s="211"/>
      <c r="AH29" s="211"/>
      <c r="AI29" s="211"/>
      <c r="AJ29" s="211"/>
      <c r="AK29" s="211"/>
      <c r="AL29" s="211"/>
      <c r="AM29" s="211"/>
      <c r="AN29" s="211"/>
      <c r="AO29" s="211"/>
      <c r="AP29" s="211"/>
      <c r="AQ29" s="211"/>
    </row>
    <row r="30" spans="4:43">
      <c r="D30" s="186"/>
      <c r="E30" s="186"/>
      <c r="F30" s="186"/>
      <c r="G30" s="186"/>
      <c r="H30" s="186"/>
      <c r="I30" s="186"/>
      <c r="J30" s="186"/>
      <c r="K30" s="186"/>
      <c r="L30" s="186"/>
      <c r="M30" s="211"/>
      <c r="N30" s="211"/>
      <c r="O30" s="211"/>
      <c r="P30" s="211"/>
      <c r="Q30" s="211"/>
      <c r="R30" s="211"/>
      <c r="S30" s="211"/>
      <c r="T30" s="211"/>
      <c r="U30" s="211"/>
      <c r="V30" s="211"/>
      <c r="W30" s="211"/>
      <c r="X30" s="211"/>
      <c r="Y30" s="211"/>
      <c r="Z30" s="211"/>
      <c r="AA30" s="186"/>
      <c r="AB30" s="186"/>
      <c r="AC30" s="211"/>
      <c r="AD30" s="211"/>
      <c r="AE30" s="211"/>
      <c r="AF30" s="211"/>
      <c r="AG30" s="211"/>
      <c r="AH30" s="211"/>
      <c r="AI30" s="211"/>
      <c r="AJ30" s="211"/>
      <c r="AK30" s="211"/>
      <c r="AL30" s="211"/>
      <c r="AM30" s="211"/>
      <c r="AN30" s="211"/>
      <c r="AO30" s="211"/>
      <c r="AP30" s="211"/>
      <c r="AQ30" s="211"/>
    </row>
    <row r="31" spans="4:43">
      <c r="D31" s="186"/>
      <c r="E31" s="186"/>
      <c r="F31" s="186"/>
      <c r="G31" s="186"/>
      <c r="H31" s="186"/>
      <c r="I31" s="186"/>
      <c r="J31" s="186"/>
      <c r="K31" s="186"/>
      <c r="L31" s="186"/>
      <c r="M31" s="211"/>
      <c r="N31" s="211"/>
      <c r="O31" s="211"/>
      <c r="P31" s="211"/>
      <c r="Q31" s="211"/>
      <c r="R31" s="211"/>
      <c r="S31" s="211"/>
      <c r="T31" s="211"/>
      <c r="U31" s="211"/>
      <c r="V31" s="211"/>
      <c r="W31" s="211"/>
      <c r="X31" s="211"/>
      <c r="Y31" s="211"/>
      <c r="Z31" s="211"/>
      <c r="AA31" s="186"/>
      <c r="AB31" s="186"/>
      <c r="AC31" s="211"/>
      <c r="AD31" s="211"/>
      <c r="AE31" s="211"/>
      <c r="AF31" s="211"/>
      <c r="AG31" s="211"/>
      <c r="AH31" s="211"/>
      <c r="AI31" s="211"/>
      <c r="AJ31" s="211"/>
      <c r="AK31" s="211"/>
      <c r="AL31" s="211"/>
      <c r="AM31" s="211"/>
      <c r="AN31" s="211"/>
      <c r="AO31" s="211"/>
      <c r="AP31" s="211"/>
      <c r="AQ31" s="211"/>
    </row>
    <row r="32" spans="4:43">
      <c r="D32" s="186"/>
      <c r="E32" s="186"/>
      <c r="F32" s="186"/>
      <c r="G32" s="186"/>
      <c r="H32" s="186"/>
      <c r="I32" s="186"/>
      <c r="J32" s="186"/>
      <c r="K32" s="186"/>
      <c r="L32" s="186"/>
      <c r="M32" s="211"/>
      <c r="N32" s="211"/>
      <c r="O32" s="211"/>
      <c r="P32" s="211"/>
      <c r="Q32" s="211"/>
      <c r="R32" s="211"/>
      <c r="S32" s="211"/>
      <c r="T32" s="211"/>
      <c r="U32" s="211"/>
      <c r="V32" s="211"/>
      <c r="W32" s="211"/>
      <c r="X32" s="211"/>
      <c r="Y32" s="211"/>
      <c r="Z32" s="211"/>
      <c r="AA32" s="186"/>
      <c r="AB32" s="186"/>
      <c r="AC32" s="211"/>
      <c r="AD32" s="211"/>
      <c r="AE32" s="211"/>
      <c r="AF32" s="211"/>
      <c r="AG32" s="211"/>
      <c r="AH32" s="211"/>
      <c r="AI32" s="211"/>
      <c r="AJ32" s="211"/>
      <c r="AK32" s="211"/>
      <c r="AL32" s="211"/>
      <c r="AM32" s="211"/>
      <c r="AN32" s="211"/>
      <c r="AO32" s="211"/>
      <c r="AP32" s="211"/>
      <c r="AQ32" s="211"/>
    </row>
    <row r="33" spans="13:43">
      <c r="M33" s="211"/>
      <c r="N33" s="211"/>
      <c r="O33" s="211"/>
      <c r="P33" s="211"/>
      <c r="Q33" s="211"/>
      <c r="R33" s="211"/>
      <c r="S33" s="211"/>
      <c r="T33" s="211"/>
      <c r="U33" s="211"/>
      <c r="V33" s="211"/>
      <c r="W33" s="211"/>
      <c r="X33" s="211"/>
      <c r="Y33" s="211"/>
      <c r="Z33" s="211"/>
      <c r="AA33" s="186"/>
      <c r="AB33" s="186"/>
      <c r="AC33" s="211"/>
      <c r="AD33" s="211"/>
      <c r="AE33" s="211"/>
      <c r="AF33" s="211"/>
      <c r="AG33" s="211"/>
      <c r="AH33" s="211"/>
      <c r="AI33" s="211"/>
      <c r="AJ33" s="211"/>
      <c r="AK33" s="211"/>
      <c r="AL33" s="211"/>
      <c r="AM33" s="211"/>
      <c r="AN33" s="211"/>
      <c r="AO33" s="211"/>
      <c r="AP33" s="211"/>
      <c r="AQ33" s="211"/>
    </row>
    <row r="34" spans="13:43">
      <c r="M34" s="211"/>
      <c r="N34" s="211"/>
      <c r="O34" s="211"/>
      <c r="P34" s="211"/>
      <c r="Q34" s="211"/>
      <c r="R34" s="211"/>
      <c r="S34" s="211"/>
      <c r="T34" s="211"/>
      <c r="U34" s="211"/>
      <c r="V34" s="211"/>
      <c r="W34" s="211"/>
      <c r="X34" s="211"/>
      <c r="Y34" s="211"/>
      <c r="Z34" s="211"/>
      <c r="AA34" s="186"/>
      <c r="AB34" s="186"/>
      <c r="AC34" s="211"/>
      <c r="AD34" s="211"/>
      <c r="AE34" s="211"/>
      <c r="AF34" s="211"/>
      <c r="AG34" s="211"/>
      <c r="AH34" s="211"/>
      <c r="AI34" s="211"/>
      <c r="AJ34" s="211"/>
      <c r="AK34" s="211"/>
      <c r="AL34" s="211"/>
      <c r="AM34" s="211"/>
      <c r="AN34" s="211"/>
      <c r="AO34" s="211"/>
      <c r="AP34" s="211"/>
      <c r="AQ34" s="211"/>
    </row>
    <row r="35" spans="13:43">
      <c r="M35" s="211"/>
      <c r="N35" s="211"/>
      <c r="O35" s="211"/>
      <c r="P35" s="211"/>
      <c r="Q35" s="211"/>
      <c r="R35" s="211"/>
      <c r="S35" s="211"/>
      <c r="T35" s="211"/>
      <c r="U35" s="211"/>
      <c r="V35" s="211"/>
      <c r="W35" s="211"/>
      <c r="X35" s="211"/>
      <c r="Y35" s="211"/>
      <c r="Z35" s="211"/>
      <c r="AA35" s="186"/>
      <c r="AB35" s="186"/>
      <c r="AC35" s="211"/>
      <c r="AD35" s="211"/>
      <c r="AE35" s="211"/>
      <c r="AF35" s="211"/>
      <c r="AG35" s="211"/>
      <c r="AH35" s="211"/>
      <c r="AI35" s="211"/>
      <c r="AJ35" s="211"/>
      <c r="AK35" s="211"/>
      <c r="AL35" s="211"/>
      <c r="AM35" s="211"/>
      <c r="AN35" s="211"/>
      <c r="AO35" s="211"/>
      <c r="AP35" s="211"/>
      <c r="AQ35" s="211"/>
    </row>
    <row r="36" spans="13:43">
      <c r="M36" s="211"/>
      <c r="N36" s="211"/>
      <c r="O36" s="211"/>
      <c r="P36" s="211"/>
      <c r="Q36" s="211"/>
      <c r="R36" s="211"/>
      <c r="S36" s="211"/>
      <c r="T36" s="211"/>
      <c r="U36" s="211"/>
      <c r="V36" s="211"/>
      <c r="W36" s="211"/>
      <c r="X36" s="211"/>
      <c r="Y36" s="211"/>
      <c r="Z36" s="211"/>
      <c r="AA36" s="186"/>
      <c r="AB36" s="186"/>
      <c r="AC36" s="211"/>
      <c r="AD36" s="211"/>
      <c r="AE36" s="211"/>
      <c r="AF36" s="211"/>
      <c r="AG36" s="211"/>
      <c r="AH36" s="211"/>
      <c r="AI36" s="211"/>
      <c r="AJ36" s="211"/>
      <c r="AK36" s="211"/>
      <c r="AL36" s="211"/>
      <c r="AM36" s="211"/>
      <c r="AN36" s="211"/>
      <c r="AO36" s="211"/>
      <c r="AP36" s="211"/>
      <c r="AQ36" s="211"/>
    </row>
    <row r="37" spans="13:43">
      <c r="M37" s="211"/>
      <c r="N37" s="211"/>
      <c r="O37" s="211"/>
      <c r="P37" s="211"/>
      <c r="Q37" s="211"/>
      <c r="R37" s="211"/>
      <c r="S37" s="211"/>
      <c r="T37" s="211"/>
      <c r="U37" s="211"/>
      <c r="V37" s="211"/>
      <c r="W37" s="211"/>
      <c r="X37" s="211"/>
      <c r="Y37" s="211"/>
      <c r="Z37" s="211"/>
      <c r="AA37" s="186"/>
      <c r="AB37" s="186"/>
      <c r="AC37" s="211"/>
      <c r="AD37" s="211"/>
      <c r="AE37" s="211"/>
      <c r="AF37" s="211"/>
      <c r="AG37" s="211"/>
      <c r="AH37" s="211"/>
      <c r="AI37" s="211"/>
      <c r="AJ37" s="211"/>
      <c r="AK37" s="211"/>
      <c r="AL37" s="211"/>
      <c r="AM37" s="211"/>
      <c r="AN37" s="211"/>
      <c r="AO37" s="211"/>
      <c r="AP37" s="211"/>
      <c r="AQ37" s="211"/>
    </row>
    <row r="38" spans="13:43">
      <c r="M38" s="211"/>
      <c r="N38" s="211"/>
      <c r="O38" s="211"/>
      <c r="P38" s="211"/>
      <c r="Q38" s="211"/>
      <c r="R38" s="211"/>
      <c r="S38" s="211"/>
      <c r="T38" s="211"/>
      <c r="U38" s="211"/>
      <c r="V38" s="211"/>
      <c r="W38" s="211"/>
      <c r="X38" s="211"/>
      <c r="Y38" s="211"/>
      <c r="Z38" s="211"/>
      <c r="AA38" s="186"/>
      <c r="AB38" s="186"/>
      <c r="AC38" s="211"/>
      <c r="AD38" s="211"/>
      <c r="AE38" s="211"/>
      <c r="AF38" s="211"/>
      <c r="AG38" s="211"/>
      <c r="AH38" s="211"/>
      <c r="AI38" s="211"/>
      <c r="AJ38" s="211"/>
      <c r="AK38" s="211"/>
      <c r="AL38" s="211"/>
      <c r="AM38" s="211"/>
      <c r="AN38" s="211"/>
      <c r="AO38" s="211"/>
      <c r="AP38" s="211"/>
      <c r="AQ38" s="211"/>
    </row>
    <row r="39" spans="13:43">
      <c r="M39" s="211"/>
      <c r="N39" s="211"/>
      <c r="O39" s="211"/>
      <c r="P39" s="211"/>
      <c r="Q39" s="211"/>
      <c r="R39" s="211"/>
      <c r="S39" s="211"/>
      <c r="T39" s="211"/>
      <c r="U39" s="211"/>
      <c r="V39" s="211"/>
      <c r="W39" s="211"/>
      <c r="X39" s="211"/>
      <c r="Y39" s="211"/>
      <c r="Z39" s="211"/>
      <c r="AA39" s="186"/>
      <c r="AB39" s="186"/>
      <c r="AC39" s="211"/>
      <c r="AD39" s="211"/>
      <c r="AE39" s="211"/>
      <c r="AF39" s="211"/>
      <c r="AG39" s="211"/>
      <c r="AH39" s="211"/>
      <c r="AI39" s="211"/>
      <c r="AJ39" s="211"/>
      <c r="AK39" s="211"/>
      <c r="AL39" s="211"/>
      <c r="AM39" s="211"/>
      <c r="AN39" s="211"/>
      <c r="AO39" s="211"/>
      <c r="AP39" s="211"/>
      <c r="AQ39" s="211"/>
    </row>
    <row r="40" spans="13:43">
      <c r="M40" s="211"/>
      <c r="N40" s="211"/>
      <c r="O40" s="211"/>
      <c r="P40" s="211"/>
      <c r="Q40" s="211"/>
      <c r="R40" s="211"/>
      <c r="S40" s="211"/>
      <c r="T40" s="211"/>
      <c r="U40" s="211"/>
      <c r="V40" s="211"/>
      <c r="W40" s="211"/>
      <c r="X40" s="211"/>
      <c r="Y40" s="211"/>
      <c r="Z40" s="211"/>
      <c r="AA40" s="186"/>
      <c r="AB40" s="186"/>
      <c r="AC40" s="211"/>
      <c r="AD40" s="211"/>
      <c r="AE40" s="211"/>
      <c r="AF40" s="211"/>
      <c r="AG40" s="211"/>
      <c r="AH40" s="211"/>
      <c r="AI40" s="211"/>
      <c r="AJ40" s="211"/>
      <c r="AK40" s="211"/>
      <c r="AL40" s="211"/>
      <c r="AM40" s="211"/>
      <c r="AN40" s="211"/>
      <c r="AO40" s="211"/>
      <c r="AP40" s="211"/>
      <c r="AQ40" s="211"/>
    </row>
    <row r="41" spans="13:43">
      <c r="M41" s="211"/>
      <c r="N41" s="211"/>
      <c r="O41" s="211"/>
      <c r="P41" s="211"/>
      <c r="Q41" s="211"/>
      <c r="R41" s="211"/>
      <c r="S41" s="211"/>
      <c r="T41" s="211"/>
      <c r="U41" s="211"/>
      <c r="V41" s="211"/>
      <c r="W41" s="211"/>
      <c r="X41" s="211"/>
      <c r="Y41" s="211"/>
      <c r="Z41" s="211"/>
      <c r="AA41" s="186"/>
      <c r="AB41" s="186"/>
      <c r="AC41" s="211"/>
      <c r="AD41" s="211"/>
      <c r="AE41" s="211"/>
      <c r="AF41" s="211"/>
      <c r="AG41" s="211"/>
      <c r="AH41" s="211"/>
      <c r="AI41" s="211"/>
      <c r="AJ41" s="211"/>
      <c r="AK41" s="211"/>
      <c r="AL41" s="211"/>
      <c r="AM41" s="211"/>
      <c r="AN41" s="211"/>
      <c r="AO41" s="211"/>
      <c r="AP41" s="211"/>
      <c r="AQ41" s="211"/>
    </row>
    <row r="42" spans="13:43">
      <c r="M42" s="211"/>
      <c r="N42" s="211"/>
      <c r="O42" s="211"/>
      <c r="P42" s="211"/>
      <c r="Q42" s="211"/>
      <c r="R42" s="211"/>
      <c r="S42" s="211"/>
      <c r="T42" s="211"/>
      <c r="U42" s="211"/>
      <c r="V42" s="211"/>
      <c r="W42" s="211"/>
      <c r="X42" s="211"/>
      <c r="Y42" s="211"/>
      <c r="Z42" s="211"/>
      <c r="AA42" s="186"/>
      <c r="AB42" s="186"/>
      <c r="AC42" s="211"/>
      <c r="AD42" s="211"/>
      <c r="AE42" s="211"/>
      <c r="AF42" s="211"/>
      <c r="AG42" s="211"/>
      <c r="AH42" s="211"/>
      <c r="AI42" s="211"/>
      <c r="AJ42" s="211"/>
      <c r="AK42" s="211"/>
      <c r="AL42" s="211"/>
      <c r="AM42" s="211"/>
      <c r="AN42" s="211"/>
      <c r="AO42" s="211"/>
      <c r="AP42" s="211"/>
      <c r="AQ42" s="211"/>
    </row>
    <row r="43" spans="13:43">
      <c r="M43" s="211"/>
      <c r="N43" s="211"/>
      <c r="O43" s="211"/>
      <c r="P43" s="211"/>
      <c r="Q43" s="211"/>
      <c r="R43" s="211"/>
      <c r="S43" s="211"/>
      <c r="T43" s="211"/>
      <c r="U43" s="211"/>
      <c r="V43" s="211"/>
      <c r="W43" s="211"/>
      <c r="X43" s="211"/>
      <c r="Y43" s="211"/>
      <c r="Z43" s="211"/>
      <c r="AA43" s="186"/>
      <c r="AB43" s="186"/>
      <c r="AC43" s="211"/>
      <c r="AD43" s="211"/>
      <c r="AE43" s="211"/>
      <c r="AF43" s="211"/>
      <c r="AG43" s="211"/>
      <c r="AH43" s="211"/>
      <c r="AI43" s="211"/>
      <c r="AJ43" s="211"/>
      <c r="AK43" s="211"/>
      <c r="AL43" s="211"/>
      <c r="AM43" s="211"/>
      <c r="AN43" s="211"/>
      <c r="AO43" s="211"/>
      <c r="AP43" s="211"/>
      <c r="AQ43" s="211"/>
    </row>
    <row r="44" spans="13:43">
      <c r="M44" s="211"/>
      <c r="N44" s="211"/>
      <c r="O44" s="211"/>
      <c r="P44" s="211"/>
      <c r="Q44" s="211"/>
      <c r="R44" s="211"/>
      <c r="S44" s="211"/>
      <c r="T44" s="211"/>
      <c r="U44" s="211"/>
      <c r="V44" s="211"/>
      <c r="W44" s="211"/>
      <c r="X44" s="211"/>
      <c r="Y44" s="211"/>
      <c r="Z44" s="211"/>
      <c r="AA44" s="186"/>
      <c r="AB44" s="186"/>
      <c r="AC44" s="211"/>
      <c r="AD44" s="211"/>
      <c r="AE44" s="211"/>
      <c r="AF44" s="211"/>
      <c r="AG44" s="211"/>
      <c r="AH44" s="211"/>
      <c r="AI44" s="211"/>
      <c r="AJ44" s="211"/>
      <c r="AK44" s="211"/>
      <c r="AL44" s="211"/>
      <c r="AM44" s="211"/>
      <c r="AN44" s="211"/>
      <c r="AO44" s="211"/>
      <c r="AP44" s="211"/>
      <c r="AQ44" s="211"/>
    </row>
    <row r="45" spans="13:43">
      <c r="M45" s="211"/>
      <c r="N45" s="211"/>
      <c r="O45" s="211"/>
      <c r="P45" s="211"/>
      <c r="Q45" s="211"/>
      <c r="R45" s="211"/>
      <c r="S45" s="211"/>
      <c r="T45" s="211"/>
      <c r="U45" s="211"/>
      <c r="V45" s="211"/>
      <c r="W45" s="211"/>
      <c r="X45" s="211"/>
      <c r="Y45" s="211"/>
      <c r="Z45" s="211"/>
      <c r="AA45" s="186"/>
      <c r="AB45" s="186"/>
      <c r="AC45" s="211"/>
      <c r="AD45" s="211"/>
      <c r="AE45" s="211"/>
      <c r="AF45" s="211"/>
      <c r="AG45" s="211"/>
      <c r="AH45" s="211"/>
      <c r="AI45" s="211"/>
      <c r="AJ45" s="211"/>
      <c r="AK45" s="211"/>
      <c r="AL45" s="211"/>
      <c r="AM45" s="211"/>
      <c r="AN45" s="211"/>
      <c r="AO45" s="211"/>
      <c r="AP45" s="211"/>
      <c r="AQ45" s="211"/>
    </row>
    <row r="46" spans="13:43">
      <c r="M46" s="211"/>
      <c r="N46" s="211"/>
      <c r="O46" s="211"/>
      <c r="P46" s="211"/>
      <c r="Q46" s="211"/>
      <c r="R46" s="211"/>
      <c r="S46" s="211"/>
      <c r="T46" s="211"/>
      <c r="U46" s="211"/>
      <c r="V46" s="211"/>
      <c r="W46" s="211"/>
      <c r="X46" s="211"/>
      <c r="Y46" s="211"/>
      <c r="Z46" s="211"/>
      <c r="AA46" s="186"/>
      <c r="AB46" s="186"/>
      <c r="AC46" s="211"/>
      <c r="AD46" s="211"/>
      <c r="AE46" s="211"/>
      <c r="AF46" s="211"/>
      <c r="AG46" s="211"/>
      <c r="AH46" s="211"/>
      <c r="AI46" s="211"/>
      <c r="AJ46" s="211"/>
      <c r="AK46" s="211"/>
      <c r="AL46" s="211"/>
      <c r="AM46" s="211"/>
      <c r="AN46" s="211"/>
      <c r="AO46" s="211"/>
      <c r="AP46" s="211"/>
      <c r="AQ46" s="211"/>
    </row>
    <row r="47" spans="13:43">
      <c r="M47" s="211"/>
      <c r="N47" s="211"/>
      <c r="O47" s="211"/>
      <c r="P47" s="211"/>
      <c r="Q47" s="211"/>
      <c r="R47" s="211"/>
      <c r="S47" s="211"/>
      <c r="T47" s="211"/>
      <c r="U47" s="211"/>
      <c r="V47" s="211"/>
      <c r="W47" s="211"/>
      <c r="X47" s="211"/>
      <c r="Y47" s="211"/>
      <c r="Z47" s="211"/>
      <c r="AA47" s="186"/>
      <c r="AB47" s="186"/>
      <c r="AC47" s="211"/>
      <c r="AD47" s="211"/>
      <c r="AE47" s="211"/>
      <c r="AF47" s="211"/>
      <c r="AG47" s="211"/>
      <c r="AH47" s="211"/>
      <c r="AI47" s="211"/>
      <c r="AJ47" s="211"/>
      <c r="AK47" s="211"/>
      <c r="AL47" s="211"/>
      <c r="AM47" s="211"/>
      <c r="AN47" s="211"/>
      <c r="AO47" s="211"/>
      <c r="AP47" s="211"/>
      <c r="AQ47" s="211"/>
    </row>
    <row r="48" spans="13:43">
      <c r="M48" s="211"/>
      <c r="N48" s="211"/>
      <c r="O48" s="211"/>
      <c r="P48" s="211"/>
      <c r="Q48" s="211"/>
      <c r="R48" s="211"/>
      <c r="S48" s="211"/>
      <c r="T48" s="211"/>
      <c r="U48" s="211"/>
      <c r="V48" s="211"/>
      <c r="W48" s="211"/>
      <c r="X48" s="211"/>
      <c r="Y48" s="211"/>
      <c r="Z48" s="211"/>
      <c r="AA48" s="186"/>
      <c r="AB48" s="186"/>
      <c r="AC48" s="211"/>
      <c r="AD48" s="211"/>
      <c r="AE48" s="211"/>
      <c r="AF48" s="211"/>
      <c r="AG48" s="211"/>
      <c r="AH48" s="211"/>
      <c r="AI48" s="211"/>
      <c r="AJ48" s="211"/>
      <c r="AK48" s="211"/>
      <c r="AL48" s="211"/>
      <c r="AM48" s="211"/>
      <c r="AN48" s="211"/>
      <c r="AO48" s="211"/>
      <c r="AP48" s="211"/>
      <c r="AQ48" s="211"/>
    </row>
    <row r="49" spans="13:43">
      <c r="M49" s="211"/>
      <c r="N49" s="211"/>
      <c r="O49" s="211"/>
      <c r="P49" s="211"/>
      <c r="Q49" s="211"/>
      <c r="R49" s="211"/>
      <c r="S49" s="211"/>
      <c r="T49" s="211"/>
      <c r="U49" s="211"/>
      <c r="V49" s="211"/>
      <c r="W49" s="211"/>
      <c r="X49" s="211"/>
      <c r="Y49" s="211"/>
      <c r="Z49" s="211"/>
      <c r="AA49" s="186"/>
      <c r="AB49" s="186"/>
      <c r="AC49" s="211"/>
      <c r="AD49" s="211"/>
      <c r="AE49" s="211"/>
      <c r="AF49" s="211"/>
      <c r="AG49" s="211"/>
      <c r="AH49" s="211"/>
      <c r="AI49" s="211"/>
      <c r="AJ49" s="211"/>
      <c r="AK49" s="211"/>
      <c r="AL49" s="211"/>
      <c r="AM49" s="211"/>
      <c r="AN49" s="211"/>
      <c r="AO49" s="211"/>
      <c r="AP49" s="211"/>
      <c r="AQ49" s="211"/>
    </row>
    <row r="50" spans="13:43">
      <c r="M50" s="211"/>
      <c r="N50" s="211"/>
      <c r="O50" s="211"/>
      <c r="P50" s="211"/>
      <c r="Q50" s="211"/>
      <c r="R50" s="211"/>
      <c r="S50" s="211"/>
      <c r="T50" s="211"/>
      <c r="U50" s="211"/>
      <c r="V50" s="211"/>
      <c r="W50" s="211"/>
      <c r="X50" s="211"/>
      <c r="Y50" s="211"/>
      <c r="Z50" s="211"/>
      <c r="AA50" s="186"/>
      <c r="AB50" s="186"/>
      <c r="AC50" s="211"/>
      <c r="AD50" s="211"/>
      <c r="AE50" s="211"/>
      <c r="AF50" s="211"/>
      <c r="AG50" s="211"/>
      <c r="AH50" s="211"/>
      <c r="AI50" s="211"/>
      <c r="AJ50" s="211"/>
      <c r="AK50" s="211"/>
      <c r="AL50" s="211"/>
      <c r="AM50" s="211"/>
      <c r="AN50" s="211"/>
      <c r="AO50" s="211"/>
      <c r="AP50" s="211"/>
      <c r="AQ50" s="211"/>
    </row>
    <row r="51" spans="13:43">
      <c r="M51" s="211"/>
      <c r="N51" s="211"/>
      <c r="O51" s="211"/>
      <c r="P51" s="211"/>
      <c r="Q51" s="211"/>
      <c r="R51" s="211"/>
      <c r="S51" s="211"/>
      <c r="T51" s="211"/>
      <c r="U51" s="211"/>
      <c r="V51" s="211"/>
      <c r="W51" s="211"/>
      <c r="X51" s="211"/>
      <c r="Y51" s="211"/>
      <c r="Z51" s="211"/>
      <c r="AA51" s="186"/>
      <c r="AB51" s="186"/>
      <c r="AC51" s="211"/>
      <c r="AD51" s="211"/>
      <c r="AE51" s="211"/>
      <c r="AF51" s="211"/>
      <c r="AG51" s="211"/>
      <c r="AH51" s="211"/>
      <c r="AI51" s="211"/>
      <c r="AJ51" s="211"/>
      <c r="AK51" s="211"/>
      <c r="AL51" s="211"/>
      <c r="AM51" s="211"/>
      <c r="AN51" s="211"/>
      <c r="AO51" s="211"/>
      <c r="AP51" s="211"/>
      <c r="AQ51" s="211"/>
    </row>
    <row r="52" spans="13:43">
      <c r="M52" s="211"/>
      <c r="N52" s="211"/>
      <c r="O52" s="211"/>
      <c r="P52" s="211"/>
      <c r="Q52" s="211"/>
      <c r="R52" s="211"/>
      <c r="S52" s="211"/>
      <c r="T52" s="211"/>
      <c r="U52" s="211"/>
      <c r="V52" s="211"/>
      <c r="W52" s="211"/>
      <c r="X52" s="211"/>
      <c r="Y52" s="211"/>
      <c r="Z52" s="211"/>
      <c r="AA52" s="186"/>
      <c r="AB52" s="186"/>
      <c r="AC52" s="211"/>
      <c r="AD52" s="211"/>
      <c r="AE52" s="211"/>
      <c r="AF52" s="211"/>
      <c r="AG52" s="211"/>
      <c r="AH52" s="211"/>
      <c r="AI52" s="211"/>
      <c r="AJ52" s="211"/>
      <c r="AK52" s="211"/>
      <c r="AL52" s="211"/>
      <c r="AM52" s="211"/>
      <c r="AN52" s="211"/>
      <c r="AO52" s="211"/>
      <c r="AP52" s="211"/>
      <c r="AQ52" s="211"/>
    </row>
    <row r="53" spans="13:43">
      <c r="M53" s="211"/>
      <c r="N53" s="211"/>
      <c r="O53" s="211"/>
      <c r="P53" s="211"/>
      <c r="Q53" s="211"/>
      <c r="R53" s="211"/>
      <c r="S53" s="211"/>
      <c r="T53" s="211"/>
      <c r="U53" s="211"/>
      <c r="V53" s="211"/>
      <c r="W53" s="211"/>
      <c r="X53" s="211"/>
      <c r="Y53" s="211"/>
      <c r="Z53" s="211"/>
      <c r="AA53" s="186"/>
      <c r="AB53" s="186"/>
      <c r="AC53" s="211"/>
      <c r="AD53" s="211"/>
      <c r="AE53" s="211"/>
      <c r="AF53" s="211"/>
      <c r="AG53" s="211"/>
      <c r="AH53" s="211"/>
      <c r="AI53" s="211"/>
      <c r="AJ53" s="211"/>
      <c r="AK53" s="211"/>
      <c r="AL53" s="211"/>
      <c r="AM53" s="211"/>
      <c r="AN53" s="211"/>
      <c r="AO53" s="211"/>
      <c r="AP53" s="211"/>
      <c r="AQ53" s="211"/>
    </row>
    <row r="54" spans="13:43">
      <c r="M54" s="211"/>
      <c r="N54" s="211"/>
      <c r="O54" s="211"/>
      <c r="P54" s="211"/>
      <c r="Q54" s="211"/>
      <c r="R54" s="211"/>
      <c r="S54" s="211"/>
      <c r="T54" s="211"/>
      <c r="U54" s="211"/>
      <c r="V54" s="211"/>
      <c r="W54" s="211"/>
      <c r="X54" s="211"/>
      <c r="Y54" s="211"/>
      <c r="Z54" s="211"/>
      <c r="AA54" s="186"/>
      <c r="AB54" s="186"/>
      <c r="AC54" s="211"/>
      <c r="AD54" s="211"/>
      <c r="AE54" s="211"/>
      <c r="AF54" s="211"/>
      <c r="AG54" s="211"/>
      <c r="AH54" s="211"/>
      <c r="AI54" s="211"/>
      <c r="AJ54" s="211"/>
      <c r="AK54" s="211"/>
      <c r="AL54" s="211"/>
      <c r="AM54" s="211"/>
      <c r="AN54" s="211"/>
      <c r="AO54" s="211"/>
      <c r="AP54" s="211"/>
      <c r="AQ54" s="211"/>
    </row>
    <row r="55" spans="13:43">
      <c r="M55" s="211"/>
      <c r="N55" s="211"/>
      <c r="O55" s="211"/>
      <c r="P55" s="211"/>
      <c r="Q55" s="211"/>
      <c r="R55" s="211"/>
      <c r="S55" s="211"/>
      <c r="T55" s="211"/>
      <c r="U55" s="211"/>
      <c r="V55" s="211"/>
      <c r="W55" s="211"/>
      <c r="X55" s="211"/>
      <c r="Y55" s="211"/>
      <c r="Z55" s="211"/>
      <c r="AA55" s="186"/>
      <c r="AB55" s="186"/>
      <c r="AC55" s="211"/>
      <c r="AD55" s="211"/>
      <c r="AE55" s="211"/>
      <c r="AF55" s="211"/>
      <c r="AG55" s="211"/>
      <c r="AH55" s="211"/>
      <c r="AI55" s="211"/>
      <c r="AJ55" s="211"/>
      <c r="AK55" s="211"/>
      <c r="AL55" s="211"/>
      <c r="AM55" s="211"/>
      <c r="AN55" s="211"/>
      <c r="AO55" s="211"/>
      <c r="AP55" s="211"/>
      <c r="AQ55" s="211"/>
    </row>
    <row r="56" spans="13:43">
      <c r="M56" s="211"/>
      <c r="N56" s="211"/>
      <c r="O56" s="211"/>
      <c r="P56" s="211"/>
      <c r="Q56" s="211"/>
      <c r="R56" s="211"/>
      <c r="S56" s="211"/>
      <c r="T56" s="211"/>
      <c r="U56" s="211"/>
      <c r="V56" s="211"/>
      <c r="W56" s="211"/>
      <c r="X56" s="211"/>
      <c r="Y56" s="211"/>
      <c r="Z56" s="211"/>
      <c r="AA56" s="186"/>
      <c r="AB56" s="186"/>
      <c r="AC56" s="211"/>
      <c r="AD56" s="211"/>
      <c r="AE56" s="211"/>
      <c r="AF56" s="211"/>
      <c r="AG56" s="211"/>
      <c r="AH56" s="211"/>
      <c r="AI56" s="211"/>
      <c r="AJ56" s="211"/>
      <c r="AK56" s="211"/>
      <c r="AL56" s="211"/>
      <c r="AM56" s="211"/>
      <c r="AN56" s="211"/>
      <c r="AO56" s="211"/>
      <c r="AP56" s="211"/>
      <c r="AQ56" s="211"/>
    </row>
    <row r="57" spans="13:43">
      <c r="M57" s="211"/>
      <c r="N57" s="211"/>
      <c r="O57" s="211"/>
      <c r="P57" s="211"/>
      <c r="Q57" s="211"/>
      <c r="R57" s="211"/>
      <c r="S57" s="211"/>
      <c r="T57" s="211"/>
      <c r="U57" s="211"/>
      <c r="V57" s="211"/>
      <c r="W57" s="211"/>
      <c r="X57" s="211"/>
      <c r="Y57" s="211"/>
      <c r="Z57" s="211"/>
      <c r="AA57" s="186"/>
      <c r="AB57" s="186"/>
      <c r="AC57" s="211"/>
      <c r="AD57" s="211"/>
      <c r="AE57" s="211"/>
      <c r="AF57" s="211"/>
      <c r="AG57" s="211"/>
      <c r="AH57" s="211"/>
      <c r="AI57" s="211"/>
      <c r="AJ57" s="211"/>
      <c r="AK57" s="211"/>
      <c r="AL57" s="211"/>
      <c r="AM57" s="211"/>
      <c r="AN57" s="211"/>
      <c r="AO57" s="211"/>
      <c r="AP57" s="211"/>
      <c r="AQ57" s="211"/>
    </row>
    <row r="58" spans="13:43">
      <c r="M58" s="211"/>
      <c r="N58" s="211"/>
      <c r="O58" s="211"/>
      <c r="P58" s="211"/>
      <c r="Q58" s="211"/>
      <c r="R58" s="211"/>
      <c r="S58" s="211"/>
      <c r="T58" s="211"/>
      <c r="U58" s="211"/>
      <c r="V58" s="211"/>
      <c r="W58" s="211"/>
      <c r="X58" s="211"/>
      <c r="Y58" s="211"/>
      <c r="Z58" s="211"/>
      <c r="AA58" s="186"/>
      <c r="AB58" s="186"/>
      <c r="AC58" s="211"/>
      <c r="AD58" s="211"/>
      <c r="AE58" s="211"/>
      <c r="AF58" s="211"/>
      <c r="AG58" s="211"/>
      <c r="AH58" s="211"/>
      <c r="AI58" s="211"/>
      <c r="AJ58" s="211"/>
      <c r="AK58" s="211"/>
      <c r="AL58" s="211"/>
      <c r="AM58" s="211"/>
      <c r="AN58" s="211"/>
      <c r="AO58" s="211"/>
      <c r="AP58" s="211"/>
      <c r="AQ58" s="211"/>
    </row>
    <row r="59" spans="13:43">
      <c r="M59" s="211"/>
      <c r="N59" s="211"/>
      <c r="O59" s="211"/>
      <c r="P59" s="211"/>
      <c r="Q59" s="211"/>
      <c r="R59" s="211"/>
      <c r="S59" s="211"/>
      <c r="T59" s="211"/>
      <c r="U59" s="211"/>
      <c r="V59" s="211"/>
      <c r="W59" s="211"/>
      <c r="X59" s="211"/>
      <c r="Y59" s="211"/>
      <c r="Z59" s="211"/>
      <c r="AA59" s="186"/>
      <c r="AB59" s="186"/>
      <c r="AC59" s="211"/>
      <c r="AD59" s="211"/>
      <c r="AE59" s="211"/>
      <c r="AF59" s="211"/>
      <c r="AG59" s="211"/>
      <c r="AH59" s="211"/>
      <c r="AI59" s="211"/>
      <c r="AJ59" s="211"/>
      <c r="AK59" s="211"/>
      <c r="AL59" s="211"/>
      <c r="AM59" s="211"/>
      <c r="AN59" s="211"/>
      <c r="AO59" s="211"/>
      <c r="AP59" s="211"/>
      <c r="AQ59" s="211"/>
    </row>
    <row r="60" spans="13:43">
      <c r="M60" s="211"/>
      <c r="N60" s="211"/>
      <c r="O60" s="211"/>
      <c r="P60" s="211"/>
      <c r="Q60" s="211"/>
      <c r="R60" s="211"/>
      <c r="S60" s="211"/>
      <c r="T60" s="211"/>
      <c r="U60" s="211"/>
      <c r="V60" s="211"/>
      <c r="W60" s="211"/>
      <c r="X60" s="211"/>
      <c r="Y60" s="211"/>
      <c r="Z60" s="211"/>
      <c r="AA60" s="186"/>
      <c r="AB60" s="186"/>
      <c r="AC60" s="211"/>
      <c r="AD60" s="211"/>
      <c r="AE60" s="211"/>
      <c r="AF60" s="211"/>
      <c r="AG60" s="211"/>
      <c r="AH60" s="211"/>
      <c r="AI60" s="211"/>
      <c r="AJ60" s="211"/>
      <c r="AK60" s="211"/>
      <c r="AL60" s="211"/>
      <c r="AM60" s="211"/>
      <c r="AN60" s="211"/>
      <c r="AO60" s="211"/>
      <c r="AP60" s="211"/>
      <c r="AQ60" s="211"/>
    </row>
    <row r="61" spans="13:43">
      <c r="M61" s="211"/>
      <c r="N61" s="211"/>
      <c r="O61" s="211"/>
      <c r="P61" s="211"/>
      <c r="Q61" s="211"/>
      <c r="R61" s="211"/>
      <c r="S61" s="211"/>
      <c r="T61" s="211"/>
      <c r="U61" s="211"/>
      <c r="V61" s="211"/>
      <c r="W61" s="211"/>
      <c r="X61" s="211"/>
      <c r="Y61" s="211"/>
      <c r="Z61" s="211"/>
      <c r="AA61" s="186"/>
      <c r="AB61" s="186"/>
      <c r="AC61" s="211"/>
      <c r="AD61" s="211"/>
      <c r="AE61" s="211"/>
      <c r="AF61" s="211"/>
      <c r="AG61" s="211"/>
      <c r="AH61" s="211"/>
      <c r="AI61" s="211"/>
      <c r="AJ61" s="211"/>
      <c r="AK61" s="211"/>
      <c r="AL61" s="211"/>
      <c r="AM61" s="211"/>
      <c r="AN61" s="211"/>
      <c r="AO61" s="211"/>
      <c r="AP61" s="211"/>
      <c r="AQ61" s="211"/>
    </row>
    <row r="62" spans="13:43">
      <c r="M62" s="211"/>
      <c r="N62" s="211"/>
      <c r="O62" s="211"/>
      <c r="P62" s="211"/>
      <c r="Q62" s="211"/>
      <c r="R62" s="211"/>
      <c r="S62" s="211"/>
      <c r="T62" s="211"/>
      <c r="U62" s="211"/>
      <c r="V62" s="211"/>
      <c r="W62" s="211"/>
      <c r="X62" s="211"/>
      <c r="Y62" s="211"/>
      <c r="Z62" s="211"/>
      <c r="AA62" s="186"/>
      <c r="AB62" s="186"/>
      <c r="AC62" s="211"/>
      <c r="AD62" s="211"/>
      <c r="AE62" s="211"/>
      <c r="AF62" s="211"/>
      <c r="AG62" s="211"/>
      <c r="AH62" s="211"/>
      <c r="AI62" s="211"/>
      <c r="AJ62" s="211"/>
      <c r="AK62" s="211"/>
      <c r="AL62" s="211"/>
      <c r="AM62" s="211"/>
      <c r="AN62" s="211"/>
      <c r="AO62" s="211"/>
      <c r="AP62" s="211"/>
      <c r="AQ62" s="211"/>
    </row>
    <row r="63" spans="13:43">
      <c r="M63" s="211"/>
      <c r="N63" s="211"/>
      <c r="O63" s="211"/>
      <c r="P63" s="211"/>
      <c r="Q63" s="211"/>
      <c r="R63" s="211"/>
      <c r="S63" s="211"/>
      <c r="T63" s="211"/>
      <c r="U63" s="211"/>
      <c r="V63" s="211"/>
      <c r="W63" s="211"/>
      <c r="X63" s="211"/>
      <c r="Y63" s="211"/>
      <c r="Z63" s="211"/>
      <c r="AA63" s="186"/>
      <c r="AB63" s="186"/>
      <c r="AC63" s="211"/>
      <c r="AD63" s="211"/>
      <c r="AE63" s="211"/>
      <c r="AF63" s="211"/>
      <c r="AG63" s="211"/>
      <c r="AH63" s="211"/>
      <c r="AI63" s="211"/>
      <c r="AJ63" s="211"/>
      <c r="AK63" s="211"/>
      <c r="AL63" s="211"/>
      <c r="AM63" s="211"/>
      <c r="AN63" s="211"/>
      <c r="AO63" s="211"/>
      <c r="AP63" s="211"/>
      <c r="AQ63" s="211"/>
    </row>
    <row r="64" spans="13:43">
      <c r="M64" s="211"/>
      <c r="N64" s="211"/>
      <c r="O64" s="211"/>
      <c r="P64" s="211"/>
      <c r="Q64" s="211"/>
      <c r="R64" s="211"/>
      <c r="S64" s="211"/>
      <c r="T64" s="211"/>
      <c r="U64" s="211"/>
      <c r="V64" s="211"/>
      <c r="W64" s="211"/>
      <c r="X64" s="211"/>
      <c r="Y64" s="211"/>
      <c r="Z64" s="211"/>
      <c r="AA64" s="186"/>
      <c r="AB64" s="186"/>
      <c r="AC64" s="211"/>
      <c r="AD64" s="211"/>
      <c r="AE64" s="211"/>
      <c r="AF64" s="211"/>
      <c r="AG64" s="211"/>
      <c r="AH64" s="211"/>
      <c r="AI64" s="211"/>
      <c r="AJ64" s="211"/>
      <c r="AK64" s="211"/>
      <c r="AL64" s="211"/>
      <c r="AM64" s="211"/>
      <c r="AN64" s="211"/>
      <c r="AO64" s="211"/>
      <c r="AP64" s="211"/>
      <c r="AQ64" s="211"/>
    </row>
    <row r="65" spans="13:43">
      <c r="M65" s="211"/>
      <c r="N65" s="211"/>
      <c r="O65" s="211"/>
      <c r="P65" s="211"/>
      <c r="Q65" s="211"/>
      <c r="R65" s="211"/>
      <c r="S65" s="211"/>
      <c r="T65" s="211"/>
      <c r="U65" s="211"/>
      <c r="V65" s="211"/>
      <c r="W65" s="211"/>
      <c r="X65" s="211"/>
      <c r="Y65" s="211"/>
      <c r="Z65" s="211"/>
      <c r="AA65" s="186"/>
      <c r="AB65" s="186"/>
      <c r="AC65" s="211"/>
      <c r="AD65" s="211"/>
      <c r="AE65" s="211"/>
      <c r="AF65" s="211"/>
      <c r="AG65" s="211"/>
      <c r="AH65" s="211"/>
      <c r="AI65" s="211"/>
      <c r="AJ65" s="211"/>
      <c r="AK65" s="211"/>
      <c r="AL65" s="211"/>
      <c r="AM65" s="211"/>
      <c r="AN65" s="211"/>
      <c r="AO65" s="211"/>
      <c r="AP65" s="211"/>
      <c r="AQ65" s="211"/>
    </row>
    <row r="66" spans="13:43">
      <c r="M66" s="211"/>
      <c r="N66" s="211"/>
      <c r="O66" s="211"/>
      <c r="P66" s="211"/>
      <c r="Q66" s="211"/>
      <c r="R66" s="211"/>
      <c r="S66" s="211"/>
      <c r="T66" s="211"/>
      <c r="U66" s="211"/>
      <c r="V66" s="211"/>
      <c r="W66" s="211"/>
      <c r="X66" s="211"/>
      <c r="Y66" s="211"/>
      <c r="Z66" s="211"/>
      <c r="AA66" s="186"/>
      <c r="AB66" s="186"/>
      <c r="AC66" s="211"/>
      <c r="AD66" s="211"/>
      <c r="AE66" s="211"/>
      <c r="AF66" s="211"/>
      <c r="AG66" s="211"/>
      <c r="AH66" s="211"/>
      <c r="AI66" s="211"/>
      <c r="AJ66" s="211"/>
      <c r="AK66" s="211"/>
      <c r="AL66" s="211"/>
      <c r="AM66" s="211"/>
      <c r="AN66" s="211"/>
      <c r="AO66" s="211"/>
      <c r="AP66" s="211"/>
      <c r="AQ66" s="211"/>
    </row>
    <row r="67" spans="13:43">
      <c r="M67" s="211"/>
      <c r="N67" s="211"/>
      <c r="O67" s="211"/>
      <c r="P67" s="211"/>
      <c r="Q67" s="211"/>
      <c r="R67" s="211"/>
      <c r="S67" s="211"/>
      <c r="T67" s="211"/>
      <c r="U67" s="211"/>
      <c r="V67" s="211"/>
      <c r="W67" s="211"/>
      <c r="X67" s="211"/>
      <c r="Y67" s="211"/>
      <c r="Z67" s="211"/>
      <c r="AA67" s="186"/>
      <c r="AB67" s="186"/>
      <c r="AC67" s="211"/>
      <c r="AD67" s="211"/>
      <c r="AE67" s="211"/>
      <c r="AF67" s="211"/>
      <c r="AG67" s="211"/>
      <c r="AH67" s="211"/>
      <c r="AI67" s="211"/>
      <c r="AJ67" s="211"/>
      <c r="AK67" s="211"/>
      <c r="AL67" s="211"/>
      <c r="AM67" s="211"/>
      <c r="AN67" s="211"/>
      <c r="AO67" s="211"/>
      <c r="AP67" s="211"/>
      <c r="AQ67" s="211"/>
    </row>
    <row r="68" spans="13:43">
      <c r="M68" s="211"/>
      <c r="N68" s="211"/>
      <c r="O68" s="211"/>
      <c r="P68" s="211"/>
      <c r="Q68" s="211"/>
      <c r="R68" s="211"/>
      <c r="S68" s="211"/>
      <c r="T68" s="211"/>
      <c r="U68" s="211"/>
      <c r="V68" s="211"/>
      <c r="W68" s="211"/>
      <c r="X68" s="211"/>
      <c r="Y68" s="211"/>
      <c r="Z68" s="211"/>
      <c r="AA68" s="186"/>
      <c r="AB68" s="186"/>
      <c r="AC68" s="211"/>
      <c r="AD68" s="211"/>
      <c r="AE68" s="211"/>
      <c r="AF68" s="211"/>
      <c r="AG68" s="211"/>
      <c r="AH68" s="211"/>
      <c r="AI68" s="211"/>
      <c r="AJ68" s="211"/>
      <c r="AK68" s="211"/>
      <c r="AL68" s="211"/>
      <c r="AM68" s="211"/>
      <c r="AN68" s="211"/>
      <c r="AO68" s="211"/>
      <c r="AP68" s="211"/>
      <c r="AQ68" s="211"/>
    </row>
    <row r="69" spans="13:43">
      <c r="M69" s="211"/>
      <c r="N69" s="211"/>
      <c r="O69" s="211"/>
      <c r="P69" s="211"/>
      <c r="Q69" s="211"/>
      <c r="R69" s="211"/>
      <c r="S69" s="211"/>
      <c r="T69" s="211"/>
      <c r="U69" s="211"/>
      <c r="V69" s="211"/>
      <c r="W69" s="211"/>
      <c r="X69" s="211"/>
      <c r="Y69" s="211"/>
      <c r="Z69" s="211"/>
      <c r="AA69" s="186"/>
      <c r="AB69" s="186"/>
      <c r="AC69" s="211"/>
      <c r="AD69" s="211"/>
      <c r="AE69" s="211"/>
      <c r="AF69" s="211"/>
      <c r="AG69" s="211"/>
      <c r="AH69" s="211"/>
      <c r="AI69" s="211"/>
      <c r="AJ69" s="211"/>
      <c r="AK69" s="211"/>
      <c r="AL69" s="211"/>
      <c r="AM69" s="211"/>
      <c r="AN69" s="211"/>
      <c r="AO69" s="211"/>
      <c r="AP69" s="211"/>
      <c r="AQ69" s="211"/>
    </row>
    <row r="70" spans="13:43">
      <c r="M70" s="211"/>
      <c r="N70" s="211"/>
      <c r="O70" s="211"/>
      <c r="P70" s="211"/>
      <c r="Q70" s="211"/>
      <c r="R70" s="211"/>
      <c r="S70" s="211"/>
      <c r="T70" s="211"/>
      <c r="U70" s="211"/>
      <c r="V70" s="211"/>
      <c r="W70" s="211"/>
      <c r="X70" s="211"/>
      <c r="Y70" s="211"/>
      <c r="Z70" s="211"/>
      <c r="AA70" s="186"/>
      <c r="AB70" s="186"/>
      <c r="AC70" s="211"/>
      <c r="AD70" s="211"/>
      <c r="AE70" s="211"/>
      <c r="AF70" s="211"/>
      <c r="AG70" s="211"/>
      <c r="AH70" s="211"/>
      <c r="AI70" s="211"/>
      <c r="AJ70" s="211"/>
      <c r="AK70" s="211"/>
      <c r="AL70" s="211"/>
      <c r="AM70" s="211"/>
      <c r="AN70" s="211"/>
      <c r="AO70" s="211"/>
      <c r="AP70" s="211"/>
      <c r="AQ70" s="211"/>
    </row>
    <row r="71" spans="13:43">
      <c r="M71" s="211"/>
      <c r="N71" s="211"/>
      <c r="O71" s="211"/>
      <c r="P71" s="211"/>
      <c r="Q71" s="211"/>
      <c r="R71" s="211"/>
      <c r="S71" s="211"/>
      <c r="T71" s="211"/>
      <c r="U71" s="211"/>
      <c r="V71" s="211"/>
      <c r="W71" s="211"/>
      <c r="X71" s="211"/>
      <c r="Y71" s="211"/>
      <c r="Z71" s="211"/>
      <c r="AA71" s="186"/>
      <c r="AB71" s="186"/>
      <c r="AC71" s="211"/>
      <c r="AD71" s="211"/>
      <c r="AE71" s="211"/>
      <c r="AF71" s="211"/>
      <c r="AG71" s="211"/>
      <c r="AH71" s="211"/>
      <c r="AI71" s="211"/>
      <c r="AJ71" s="211"/>
      <c r="AK71" s="211"/>
      <c r="AL71" s="211"/>
      <c r="AM71" s="211"/>
      <c r="AN71" s="211"/>
      <c r="AO71" s="211"/>
      <c r="AP71" s="211"/>
      <c r="AQ71" s="211"/>
    </row>
    <row r="72" spans="13:43">
      <c r="M72" s="211"/>
      <c r="N72" s="211"/>
      <c r="O72" s="211"/>
      <c r="P72" s="211"/>
      <c r="Q72" s="211"/>
      <c r="R72" s="211"/>
      <c r="S72" s="211"/>
      <c r="T72" s="211"/>
      <c r="U72" s="211"/>
      <c r="V72" s="211"/>
      <c r="W72" s="211"/>
      <c r="X72" s="211"/>
      <c r="Y72" s="211"/>
      <c r="Z72" s="211"/>
      <c r="AA72" s="186"/>
      <c r="AB72" s="186"/>
      <c r="AC72" s="211"/>
      <c r="AD72" s="211"/>
      <c r="AE72" s="211"/>
      <c r="AF72" s="211"/>
      <c r="AG72" s="211"/>
      <c r="AH72" s="211"/>
      <c r="AI72" s="211"/>
      <c r="AJ72" s="211"/>
      <c r="AK72" s="211"/>
      <c r="AL72" s="211"/>
      <c r="AM72" s="211"/>
      <c r="AN72" s="211"/>
      <c r="AO72" s="211"/>
      <c r="AP72" s="211"/>
      <c r="AQ72" s="211"/>
    </row>
    <row r="73" spans="13:43">
      <c r="M73" s="211"/>
      <c r="N73" s="211"/>
      <c r="O73" s="211"/>
      <c r="P73" s="211"/>
      <c r="Q73" s="211"/>
      <c r="R73" s="211"/>
      <c r="S73" s="211"/>
      <c r="T73" s="211"/>
      <c r="U73" s="211"/>
      <c r="V73" s="211"/>
      <c r="W73" s="211"/>
      <c r="X73" s="211"/>
      <c r="Y73" s="211"/>
      <c r="Z73" s="211"/>
      <c r="AA73" s="186"/>
      <c r="AB73" s="186"/>
      <c r="AC73" s="211"/>
      <c r="AD73" s="211"/>
      <c r="AE73" s="211"/>
      <c r="AF73" s="211"/>
      <c r="AG73" s="211"/>
      <c r="AH73" s="211"/>
      <c r="AI73" s="211"/>
      <c r="AJ73" s="211"/>
      <c r="AK73" s="211"/>
      <c r="AL73" s="211"/>
      <c r="AM73" s="211"/>
      <c r="AN73" s="211"/>
      <c r="AO73" s="211"/>
      <c r="AP73" s="211"/>
      <c r="AQ73" s="211"/>
    </row>
    <row r="74" spans="13:43">
      <c r="M74" s="211"/>
      <c r="N74" s="211"/>
      <c r="O74" s="211"/>
      <c r="P74" s="211"/>
      <c r="Q74" s="211"/>
      <c r="R74" s="211"/>
      <c r="S74" s="211"/>
      <c r="T74" s="211"/>
      <c r="U74" s="211"/>
      <c r="V74" s="211"/>
      <c r="W74" s="211"/>
      <c r="X74" s="211"/>
      <c r="Y74" s="211"/>
      <c r="Z74" s="211"/>
      <c r="AA74" s="186"/>
      <c r="AB74" s="186"/>
      <c r="AC74" s="211"/>
      <c r="AD74" s="211"/>
      <c r="AE74" s="211"/>
      <c r="AF74" s="211"/>
      <c r="AG74" s="211"/>
      <c r="AH74" s="211"/>
      <c r="AI74" s="211"/>
      <c r="AJ74" s="211"/>
      <c r="AK74" s="211"/>
      <c r="AL74" s="211"/>
      <c r="AM74" s="211"/>
      <c r="AN74" s="211"/>
      <c r="AO74" s="211"/>
      <c r="AP74" s="211"/>
      <c r="AQ74" s="211"/>
    </row>
    <row r="75" spans="13:43">
      <c r="M75" s="211"/>
      <c r="N75" s="211"/>
      <c r="O75" s="211"/>
      <c r="P75" s="211"/>
      <c r="Q75" s="211"/>
      <c r="R75" s="211"/>
      <c r="S75" s="211"/>
      <c r="T75" s="211"/>
      <c r="U75" s="211"/>
      <c r="V75" s="211"/>
      <c r="W75" s="211"/>
      <c r="X75" s="211"/>
      <c r="Y75" s="211"/>
      <c r="Z75" s="211"/>
      <c r="AA75" s="186"/>
      <c r="AB75" s="186"/>
      <c r="AC75" s="211"/>
      <c r="AD75" s="211"/>
      <c r="AE75" s="211"/>
      <c r="AF75" s="211"/>
      <c r="AG75" s="211"/>
      <c r="AH75" s="211"/>
      <c r="AI75" s="211"/>
      <c r="AJ75" s="211"/>
      <c r="AK75" s="211"/>
      <c r="AL75" s="211"/>
      <c r="AM75" s="211"/>
      <c r="AN75" s="211"/>
      <c r="AO75" s="211"/>
      <c r="AP75" s="211"/>
      <c r="AQ75" s="211"/>
    </row>
    <row r="76" spans="13:43">
      <c r="M76" s="211"/>
      <c r="N76" s="211"/>
      <c r="O76" s="211"/>
      <c r="P76" s="211"/>
      <c r="Q76" s="211"/>
      <c r="R76" s="211"/>
      <c r="S76" s="211"/>
      <c r="T76" s="211"/>
      <c r="U76" s="211"/>
      <c r="V76" s="211"/>
      <c r="W76" s="211"/>
      <c r="X76" s="211"/>
      <c r="Y76" s="211"/>
      <c r="Z76" s="211"/>
      <c r="AA76" s="186"/>
      <c r="AB76" s="186"/>
      <c r="AC76" s="211"/>
      <c r="AD76" s="211"/>
      <c r="AE76" s="211"/>
      <c r="AF76" s="211"/>
      <c r="AG76" s="211"/>
      <c r="AH76" s="211"/>
      <c r="AI76" s="211"/>
      <c r="AJ76" s="211"/>
      <c r="AK76" s="211"/>
      <c r="AL76" s="211"/>
      <c r="AM76" s="211"/>
      <c r="AN76" s="211"/>
      <c r="AO76" s="211"/>
      <c r="AP76" s="211"/>
      <c r="AQ76" s="211"/>
    </row>
    <row r="77" spans="13:43">
      <c r="M77" s="211"/>
      <c r="N77" s="211"/>
      <c r="O77" s="211"/>
      <c r="P77" s="211"/>
      <c r="Q77" s="211"/>
      <c r="R77" s="211"/>
      <c r="S77" s="211"/>
      <c r="T77" s="211"/>
      <c r="U77" s="211"/>
      <c r="V77" s="211"/>
      <c r="W77" s="211"/>
      <c r="X77" s="211"/>
      <c r="Y77" s="211"/>
      <c r="Z77" s="211"/>
      <c r="AA77" s="186"/>
      <c r="AB77" s="186"/>
      <c r="AC77" s="211"/>
      <c r="AD77" s="211"/>
      <c r="AE77" s="211"/>
      <c r="AF77" s="211"/>
      <c r="AG77" s="211"/>
      <c r="AH77" s="211"/>
      <c r="AI77" s="211"/>
      <c r="AJ77" s="211"/>
      <c r="AK77" s="211"/>
      <c r="AL77" s="211"/>
      <c r="AM77" s="211"/>
      <c r="AN77" s="211"/>
      <c r="AO77" s="211"/>
      <c r="AP77" s="211"/>
      <c r="AQ77" s="211"/>
    </row>
    <row r="78" spans="13:43">
      <c r="M78" s="211"/>
      <c r="N78" s="211"/>
      <c r="O78" s="211"/>
      <c r="P78" s="211"/>
      <c r="Q78" s="211"/>
      <c r="R78" s="211"/>
      <c r="S78" s="211"/>
      <c r="T78" s="211"/>
      <c r="U78" s="211"/>
      <c r="V78" s="211"/>
      <c r="W78" s="211"/>
      <c r="X78" s="211"/>
      <c r="Y78" s="211"/>
      <c r="Z78" s="211"/>
      <c r="AA78" s="186"/>
      <c r="AB78" s="186"/>
      <c r="AC78" s="211"/>
      <c r="AD78" s="211"/>
      <c r="AE78" s="211"/>
      <c r="AF78" s="211"/>
      <c r="AG78" s="211"/>
      <c r="AH78" s="211"/>
      <c r="AI78" s="211"/>
      <c r="AJ78" s="211"/>
      <c r="AK78" s="211"/>
      <c r="AL78" s="211"/>
      <c r="AM78" s="211"/>
      <c r="AN78" s="211"/>
      <c r="AO78" s="211"/>
      <c r="AP78" s="211"/>
      <c r="AQ78" s="211"/>
    </row>
    <row r="79" spans="13:43">
      <c r="M79" s="211"/>
      <c r="N79" s="211"/>
      <c r="O79" s="211"/>
      <c r="P79" s="211"/>
      <c r="Q79" s="211"/>
      <c r="R79" s="211"/>
      <c r="S79" s="211"/>
      <c r="T79" s="211"/>
      <c r="U79" s="211"/>
      <c r="V79" s="211"/>
      <c r="W79" s="211"/>
      <c r="X79" s="211"/>
      <c r="Y79" s="211"/>
      <c r="Z79" s="211"/>
      <c r="AA79" s="186"/>
      <c r="AB79" s="186"/>
      <c r="AC79" s="211"/>
      <c r="AD79" s="211"/>
      <c r="AE79" s="211"/>
      <c r="AF79" s="211"/>
      <c r="AG79" s="211"/>
      <c r="AH79" s="211"/>
      <c r="AI79" s="211"/>
      <c r="AJ79" s="211"/>
      <c r="AK79" s="211"/>
      <c r="AL79" s="211"/>
      <c r="AM79" s="211"/>
      <c r="AN79" s="211"/>
      <c r="AO79" s="211"/>
      <c r="AP79" s="211"/>
      <c r="AQ79" s="211"/>
    </row>
    <row r="80" spans="13:43">
      <c r="M80" s="211"/>
      <c r="N80" s="211"/>
      <c r="O80" s="211"/>
      <c r="P80" s="211"/>
      <c r="Q80" s="211"/>
      <c r="R80" s="211"/>
      <c r="S80" s="211"/>
      <c r="T80" s="211"/>
      <c r="U80" s="211"/>
      <c r="V80" s="211"/>
      <c r="W80" s="211"/>
      <c r="X80" s="211"/>
      <c r="Y80" s="211"/>
      <c r="Z80" s="211"/>
      <c r="AA80" s="186"/>
      <c r="AB80" s="186"/>
      <c r="AC80" s="211"/>
      <c r="AD80" s="211"/>
      <c r="AE80" s="211"/>
      <c r="AF80" s="211"/>
      <c r="AG80" s="211"/>
      <c r="AH80" s="211"/>
      <c r="AI80" s="211"/>
      <c r="AJ80" s="211"/>
      <c r="AK80" s="211"/>
      <c r="AL80" s="211"/>
      <c r="AM80" s="211"/>
      <c r="AN80" s="211"/>
      <c r="AO80" s="211"/>
      <c r="AP80" s="211"/>
      <c r="AQ80" s="211"/>
    </row>
    <row r="81" spans="13:43">
      <c r="M81" s="211"/>
      <c r="N81" s="211"/>
      <c r="O81" s="211"/>
      <c r="P81" s="211"/>
      <c r="Q81" s="211"/>
      <c r="R81" s="211"/>
      <c r="S81" s="211"/>
      <c r="T81" s="211"/>
      <c r="U81" s="211"/>
      <c r="V81" s="211"/>
      <c r="W81" s="211"/>
      <c r="X81" s="211"/>
      <c r="Y81" s="211"/>
      <c r="Z81" s="211"/>
      <c r="AA81" s="186"/>
      <c r="AB81" s="186"/>
      <c r="AC81" s="211"/>
      <c r="AD81" s="211"/>
      <c r="AE81" s="211"/>
      <c r="AF81" s="211"/>
      <c r="AG81" s="211"/>
      <c r="AH81" s="211"/>
      <c r="AI81" s="211"/>
      <c r="AJ81" s="211"/>
      <c r="AK81" s="211"/>
      <c r="AL81" s="211"/>
      <c r="AM81" s="211"/>
      <c r="AN81" s="211"/>
      <c r="AO81" s="211"/>
      <c r="AP81" s="211"/>
      <c r="AQ81" s="211"/>
    </row>
    <row r="82" spans="13:43">
      <c r="M82" s="211"/>
      <c r="N82" s="211"/>
      <c r="O82" s="211"/>
      <c r="P82" s="211"/>
      <c r="Q82" s="211"/>
      <c r="R82" s="211"/>
      <c r="S82" s="211"/>
      <c r="T82" s="211"/>
      <c r="U82" s="211"/>
      <c r="V82" s="211"/>
      <c r="W82" s="211"/>
      <c r="X82" s="211"/>
      <c r="Y82" s="211"/>
      <c r="Z82" s="211"/>
      <c r="AA82" s="186"/>
      <c r="AB82" s="186"/>
      <c r="AC82" s="211"/>
      <c r="AD82" s="211"/>
      <c r="AE82" s="211"/>
      <c r="AF82" s="211"/>
      <c r="AG82" s="211"/>
      <c r="AH82" s="211"/>
      <c r="AI82" s="211"/>
      <c r="AJ82" s="211"/>
      <c r="AK82" s="211"/>
      <c r="AL82" s="211"/>
      <c r="AM82" s="211"/>
      <c r="AN82" s="211"/>
      <c r="AO82" s="211"/>
      <c r="AP82" s="211"/>
      <c r="AQ82" s="211"/>
    </row>
    <row r="83" spans="13:43">
      <c r="M83" s="211"/>
      <c r="N83" s="211"/>
      <c r="O83" s="211"/>
      <c r="P83" s="211"/>
      <c r="Q83" s="211"/>
      <c r="R83" s="211"/>
      <c r="S83" s="211"/>
      <c r="T83" s="211"/>
      <c r="U83" s="211"/>
      <c r="V83" s="211"/>
      <c r="W83" s="211"/>
      <c r="X83" s="211"/>
      <c r="Y83" s="211"/>
      <c r="Z83" s="211"/>
      <c r="AA83" s="186"/>
      <c r="AB83" s="186"/>
      <c r="AC83" s="211"/>
      <c r="AD83" s="211"/>
      <c r="AE83" s="211"/>
      <c r="AF83" s="211"/>
      <c r="AG83" s="211"/>
      <c r="AH83" s="211"/>
      <c r="AI83" s="211"/>
      <c r="AJ83" s="211"/>
      <c r="AK83" s="211"/>
      <c r="AL83" s="211"/>
      <c r="AM83" s="211"/>
      <c r="AN83" s="211"/>
      <c r="AO83" s="211"/>
      <c r="AP83" s="211"/>
      <c r="AQ83" s="211"/>
    </row>
    <row r="84" spans="13:43">
      <c r="M84" s="211"/>
      <c r="N84" s="211"/>
      <c r="O84" s="211"/>
      <c r="P84" s="211"/>
      <c r="Q84" s="211"/>
      <c r="R84" s="211"/>
      <c r="S84" s="211"/>
      <c r="T84" s="211"/>
      <c r="U84" s="211"/>
      <c r="V84" s="211"/>
      <c r="W84" s="211"/>
      <c r="X84" s="211"/>
      <c r="Y84" s="211"/>
      <c r="Z84" s="211"/>
      <c r="AA84" s="186"/>
      <c r="AB84" s="186"/>
      <c r="AC84" s="211"/>
      <c r="AD84" s="211"/>
      <c r="AE84" s="211"/>
      <c r="AF84" s="211"/>
      <c r="AG84" s="211"/>
      <c r="AH84" s="211"/>
      <c r="AI84" s="211"/>
      <c r="AJ84" s="211"/>
      <c r="AK84" s="211"/>
      <c r="AL84" s="211"/>
      <c r="AM84" s="211"/>
      <c r="AN84" s="211"/>
      <c r="AO84" s="211"/>
      <c r="AP84" s="211"/>
      <c r="AQ84" s="211"/>
    </row>
    <row r="85" spans="13:43">
      <c r="M85" s="211"/>
      <c r="N85" s="211"/>
      <c r="O85" s="211"/>
      <c r="P85" s="211"/>
      <c r="Q85" s="211"/>
      <c r="R85" s="211"/>
      <c r="S85" s="211"/>
      <c r="T85" s="211"/>
      <c r="U85" s="211"/>
      <c r="V85" s="211"/>
      <c r="W85" s="211"/>
      <c r="X85" s="211"/>
      <c r="Y85" s="211"/>
      <c r="Z85" s="211"/>
      <c r="AA85" s="186"/>
      <c r="AB85" s="186"/>
      <c r="AC85" s="211"/>
      <c r="AD85" s="211"/>
      <c r="AE85" s="211"/>
      <c r="AF85" s="211"/>
      <c r="AG85" s="211"/>
      <c r="AH85" s="211"/>
      <c r="AI85" s="211"/>
      <c r="AJ85" s="211"/>
      <c r="AK85" s="211"/>
      <c r="AL85" s="211"/>
      <c r="AM85" s="211"/>
      <c r="AN85" s="211"/>
      <c r="AO85" s="211"/>
      <c r="AP85" s="211"/>
      <c r="AQ85" s="211"/>
    </row>
    <row r="86" spans="13:43">
      <c r="M86" s="211"/>
      <c r="N86" s="211"/>
      <c r="O86" s="211"/>
      <c r="P86" s="211"/>
      <c r="Q86" s="211"/>
      <c r="R86" s="211"/>
      <c r="S86" s="211"/>
      <c r="T86" s="211"/>
      <c r="U86" s="211"/>
      <c r="V86" s="211"/>
      <c r="W86" s="211"/>
      <c r="X86" s="211"/>
      <c r="Y86" s="211"/>
      <c r="Z86" s="211"/>
      <c r="AA86" s="186"/>
      <c r="AB86" s="186"/>
      <c r="AC86" s="211"/>
      <c r="AD86" s="211"/>
      <c r="AE86" s="211"/>
      <c r="AF86" s="211"/>
      <c r="AG86" s="211"/>
      <c r="AH86" s="211"/>
      <c r="AI86" s="211"/>
      <c r="AJ86" s="211"/>
      <c r="AK86" s="211"/>
      <c r="AL86" s="211"/>
      <c r="AM86" s="211"/>
      <c r="AN86" s="211"/>
      <c r="AO86" s="211"/>
      <c r="AP86" s="211"/>
      <c r="AQ86" s="211"/>
    </row>
    <row r="87" spans="13:43">
      <c r="M87" s="211"/>
      <c r="N87" s="211"/>
      <c r="O87" s="211"/>
      <c r="P87" s="211"/>
      <c r="Q87" s="211"/>
      <c r="R87" s="211"/>
      <c r="S87" s="211"/>
      <c r="T87" s="211"/>
      <c r="U87" s="211"/>
      <c r="V87" s="211"/>
      <c r="W87" s="211"/>
      <c r="X87" s="211"/>
      <c r="Y87" s="211"/>
      <c r="Z87" s="211"/>
      <c r="AA87" s="186"/>
      <c r="AB87" s="186"/>
      <c r="AC87" s="211"/>
      <c r="AD87" s="211"/>
      <c r="AE87" s="211"/>
      <c r="AF87" s="211"/>
      <c r="AG87" s="211"/>
      <c r="AH87" s="211"/>
      <c r="AI87" s="211"/>
      <c r="AJ87" s="211"/>
      <c r="AK87" s="211"/>
      <c r="AL87" s="211"/>
      <c r="AM87" s="211"/>
      <c r="AN87" s="211"/>
      <c r="AO87" s="211"/>
      <c r="AP87" s="211"/>
      <c r="AQ87" s="211"/>
    </row>
    <row r="88" spans="13:43">
      <c r="M88" s="211"/>
      <c r="N88" s="211"/>
      <c r="O88" s="211"/>
      <c r="P88" s="211"/>
      <c r="Q88" s="211"/>
      <c r="R88" s="211"/>
      <c r="S88" s="211"/>
      <c r="T88" s="211"/>
      <c r="U88" s="211"/>
      <c r="V88" s="211"/>
      <c r="W88" s="211"/>
      <c r="X88" s="211"/>
      <c r="Y88" s="211"/>
      <c r="Z88" s="211"/>
      <c r="AA88" s="186"/>
      <c r="AB88" s="186"/>
      <c r="AC88" s="211"/>
      <c r="AD88" s="211"/>
      <c r="AE88" s="211"/>
      <c r="AF88" s="211"/>
      <c r="AG88" s="211"/>
      <c r="AH88" s="211"/>
      <c r="AI88" s="211"/>
      <c r="AJ88" s="211"/>
      <c r="AK88" s="211"/>
      <c r="AL88" s="211"/>
      <c r="AM88" s="211"/>
      <c r="AN88" s="211"/>
      <c r="AO88" s="211"/>
      <c r="AP88" s="211"/>
      <c r="AQ88" s="211"/>
    </row>
    <row r="89" spans="13:43">
      <c r="M89" s="211"/>
      <c r="N89" s="211"/>
      <c r="O89" s="211"/>
      <c r="P89" s="211"/>
      <c r="Q89" s="211"/>
      <c r="R89" s="211"/>
      <c r="S89" s="211"/>
      <c r="T89" s="211"/>
      <c r="U89" s="211"/>
      <c r="V89" s="211"/>
      <c r="W89" s="211"/>
      <c r="X89" s="211"/>
      <c r="Y89" s="211"/>
      <c r="Z89" s="211"/>
      <c r="AA89" s="186"/>
      <c r="AB89" s="186"/>
      <c r="AC89" s="211"/>
      <c r="AD89" s="211"/>
      <c r="AE89" s="211"/>
      <c r="AF89" s="211"/>
      <c r="AG89" s="211"/>
      <c r="AH89" s="211"/>
      <c r="AI89" s="211"/>
      <c r="AJ89" s="211"/>
      <c r="AK89" s="211"/>
      <c r="AL89" s="211"/>
      <c r="AM89" s="211"/>
      <c r="AN89" s="211"/>
      <c r="AO89" s="211"/>
      <c r="AP89" s="211"/>
      <c r="AQ89" s="211"/>
    </row>
    <row r="90" spans="13:43">
      <c r="M90" s="211"/>
      <c r="N90" s="211"/>
      <c r="O90" s="211"/>
      <c r="P90" s="211"/>
      <c r="Q90" s="211"/>
      <c r="R90" s="211"/>
      <c r="S90" s="211"/>
      <c r="T90" s="211"/>
      <c r="U90" s="211"/>
      <c r="V90" s="211"/>
      <c r="W90" s="211"/>
      <c r="X90" s="211"/>
      <c r="Y90" s="211"/>
      <c r="Z90" s="211"/>
      <c r="AA90" s="186"/>
      <c r="AB90" s="186"/>
      <c r="AC90" s="211"/>
      <c r="AD90" s="211"/>
      <c r="AE90" s="211"/>
      <c r="AF90" s="211"/>
      <c r="AG90" s="211"/>
      <c r="AH90" s="211"/>
      <c r="AI90" s="211"/>
      <c r="AJ90" s="211"/>
      <c r="AK90" s="211"/>
      <c r="AL90" s="211"/>
      <c r="AM90" s="211"/>
      <c r="AN90" s="211"/>
      <c r="AO90" s="211"/>
      <c r="AP90" s="211"/>
      <c r="AQ90" s="211"/>
    </row>
    <row r="91" spans="13:43">
      <c r="M91" s="211"/>
      <c r="N91" s="211"/>
      <c r="O91" s="211"/>
      <c r="P91" s="211"/>
      <c r="Q91" s="211"/>
      <c r="R91" s="211"/>
      <c r="S91" s="211"/>
      <c r="T91" s="211"/>
      <c r="U91" s="211"/>
      <c r="V91" s="211"/>
      <c r="W91" s="211"/>
      <c r="X91" s="211"/>
      <c r="Y91" s="211"/>
      <c r="Z91" s="211"/>
      <c r="AA91" s="186"/>
      <c r="AB91" s="186"/>
      <c r="AC91" s="211"/>
      <c r="AD91" s="211"/>
      <c r="AE91" s="211"/>
      <c r="AF91" s="211"/>
      <c r="AG91" s="211"/>
      <c r="AH91" s="211"/>
      <c r="AI91" s="211"/>
      <c r="AJ91" s="211"/>
      <c r="AK91" s="211"/>
      <c r="AL91" s="211"/>
      <c r="AM91" s="211"/>
      <c r="AN91" s="211"/>
      <c r="AO91" s="211"/>
      <c r="AP91" s="211"/>
      <c r="AQ91" s="211"/>
    </row>
    <row r="92" spans="13:43">
      <c r="M92" s="211"/>
      <c r="N92" s="211"/>
      <c r="O92" s="211"/>
      <c r="P92" s="211"/>
      <c r="Q92" s="211"/>
      <c r="R92" s="211"/>
      <c r="S92" s="211"/>
      <c r="T92" s="211"/>
      <c r="U92" s="211"/>
      <c r="V92" s="211"/>
      <c r="W92" s="211"/>
      <c r="X92" s="211"/>
      <c r="Y92" s="211"/>
      <c r="Z92" s="211"/>
      <c r="AA92" s="186"/>
      <c r="AB92" s="186"/>
      <c r="AC92" s="211"/>
      <c r="AD92" s="211"/>
      <c r="AE92" s="211"/>
      <c r="AF92" s="211"/>
      <c r="AG92" s="211"/>
      <c r="AH92" s="211"/>
      <c r="AI92" s="211"/>
      <c r="AJ92" s="211"/>
      <c r="AK92" s="211"/>
      <c r="AL92" s="211"/>
      <c r="AM92" s="211"/>
      <c r="AN92" s="211"/>
      <c r="AO92" s="211"/>
      <c r="AP92" s="211"/>
      <c r="AQ92" s="211"/>
    </row>
    <row r="93" spans="13:43">
      <c r="M93" s="211"/>
      <c r="N93" s="211"/>
      <c r="O93" s="211"/>
      <c r="P93" s="211"/>
      <c r="Q93" s="211"/>
      <c r="R93" s="211"/>
      <c r="S93" s="211"/>
      <c r="T93" s="211"/>
      <c r="U93" s="211"/>
      <c r="V93" s="211"/>
      <c r="W93" s="211"/>
      <c r="X93" s="211"/>
      <c r="Y93" s="211"/>
      <c r="Z93" s="211"/>
      <c r="AA93" s="186"/>
      <c r="AB93" s="186"/>
      <c r="AC93" s="211"/>
      <c r="AD93" s="211"/>
      <c r="AE93" s="211"/>
      <c r="AF93" s="211"/>
      <c r="AG93" s="211"/>
      <c r="AH93" s="211"/>
      <c r="AI93" s="211"/>
      <c r="AJ93" s="211"/>
      <c r="AK93" s="211"/>
      <c r="AL93" s="211"/>
      <c r="AM93" s="211"/>
      <c r="AN93" s="211"/>
      <c r="AO93" s="211"/>
      <c r="AP93" s="211"/>
      <c r="AQ93" s="211"/>
    </row>
    <row r="94" spans="13:43">
      <c r="M94" s="211"/>
      <c r="N94" s="211"/>
      <c r="O94" s="211"/>
      <c r="P94" s="211"/>
      <c r="Q94" s="211"/>
      <c r="R94" s="211"/>
      <c r="S94" s="211"/>
      <c r="T94" s="211"/>
      <c r="U94" s="211"/>
      <c r="V94" s="211"/>
      <c r="W94" s="211"/>
      <c r="X94" s="211"/>
      <c r="Y94" s="211"/>
      <c r="Z94" s="211"/>
      <c r="AA94" s="186"/>
      <c r="AB94" s="186"/>
      <c r="AC94" s="211"/>
      <c r="AD94" s="211"/>
      <c r="AE94" s="211"/>
      <c r="AF94" s="211"/>
      <c r="AG94" s="211"/>
      <c r="AH94" s="211"/>
      <c r="AI94" s="211"/>
      <c r="AJ94" s="211"/>
      <c r="AK94" s="211"/>
      <c r="AL94" s="211"/>
      <c r="AM94" s="211"/>
      <c r="AN94" s="211"/>
      <c r="AO94" s="211"/>
      <c r="AP94" s="211"/>
      <c r="AQ94" s="211"/>
    </row>
    <row r="95" spans="13:43">
      <c r="M95" s="211"/>
      <c r="N95" s="211"/>
      <c r="O95" s="211"/>
      <c r="P95" s="211"/>
      <c r="Q95" s="211"/>
      <c r="R95" s="211"/>
      <c r="S95" s="211"/>
      <c r="T95" s="211"/>
      <c r="U95" s="211"/>
      <c r="V95" s="211"/>
      <c r="W95" s="211"/>
      <c r="X95" s="211"/>
      <c r="Y95" s="211"/>
      <c r="Z95" s="211"/>
      <c r="AA95" s="186"/>
      <c r="AB95" s="186"/>
      <c r="AC95" s="211"/>
      <c r="AD95" s="211"/>
      <c r="AE95" s="211"/>
      <c r="AF95" s="211"/>
      <c r="AG95" s="211"/>
      <c r="AH95" s="211"/>
      <c r="AI95" s="211"/>
      <c r="AJ95" s="211"/>
      <c r="AK95" s="211"/>
      <c r="AL95" s="211"/>
      <c r="AM95" s="211"/>
      <c r="AN95" s="211"/>
      <c r="AO95" s="211"/>
      <c r="AP95" s="211"/>
      <c r="AQ95" s="211"/>
    </row>
    <row r="96" spans="13:43">
      <c r="M96" s="211"/>
      <c r="N96" s="211"/>
      <c r="O96" s="211"/>
      <c r="P96" s="211"/>
      <c r="Q96" s="211"/>
      <c r="R96" s="211"/>
      <c r="S96" s="211"/>
      <c r="T96" s="211"/>
      <c r="U96" s="211"/>
      <c r="V96" s="211"/>
      <c r="W96" s="211"/>
      <c r="X96" s="211"/>
      <c r="Y96" s="211"/>
      <c r="Z96" s="211"/>
      <c r="AA96" s="186"/>
      <c r="AB96" s="186"/>
      <c r="AC96" s="211"/>
      <c r="AD96" s="211"/>
      <c r="AE96" s="211"/>
      <c r="AF96" s="211"/>
      <c r="AG96" s="211"/>
      <c r="AH96" s="211"/>
      <c r="AI96" s="211"/>
      <c r="AJ96" s="211"/>
      <c r="AK96" s="211"/>
      <c r="AL96" s="211"/>
      <c r="AM96" s="211"/>
      <c r="AN96" s="211"/>
      <c r="AO96" s="211"/>
      <c r="AP96" s="211"/>
      <c r="AQ96" s="211"/>
    </row>
    <row r="97" spans="13:43">
      <c r="M97" s="211"/>
      <c r="N97" s="211"/>
      <c r="O97" s="211"/>
      <c r="P97" s="211"/>
      <c r="Q97" s="211"/>
      <c r="R97" s="211"/>
      <c r="S97" s="211"/>
      <c r="T97" s="211"/>
      <c r="U97" s="211"/>
      <c r="V97" s="211"/>
      <c r="W97" s="211"/>
      <c r="X97" s="211"/>
      <c r="Y97" s="211"/>
      <c r="Z97" s="211"/>
      <c r="AA97" s="186"/>
      <c r="AB97" s="186"/>
      <c r="AC97" s="211"/>
      <c r="AD97" s="211"/>
      <c r="AE97" s="211"/>
      <c r="AF97" s="211"/>
      <c r="AG97" s="211"/>
      <c r="AH97" s="211"/>
      <c r="AI97" s="211"/>
      <c r="AJ97" s="211"/>
      <c r="AK97" s="211"/>
      <c r="AL97" s="211"/>
      <c r="AM97" s="211"/>
      <c r="AN97" s="211"/>
      <c r="AO97" s="211"/>
      <c r="AP97" s="211"/>
      <c r="AQ97" s="211"/>
    </row>
    <row r="98" spans="13:43">
      <c r="M98" s="211"/>
      <c r="N98" s="211"/>
      <c r="O98" s="211"/>
      <c r="P98" s="211"/>
      <c r="Q98" s="211"/>
      <c r="R98" s="211"/>
      <c r="S98" s="211"/>
      <c r="T98" s="211"/>
      <c r="U98" s="211"/>
      <c r="V98" s="211"/>
      <c r="W98" s="211"/>
      <c r="X98" s="211"/>
      <c r="Y98" s="211"/>
      <c r="Z98" s="211"/>
      <c r="AA98" s="186"/>
      <c r="AB98" s="186"/>
      <c r="AC98" s="211"/>
      <c r="AD98" s="211"/>
      <c r="AE98" s="211"/>
      <c r="AF98" s="211"/>
      <c r="AG98" s="211"/>
      <c r="AH98" s="211"/>
      <c r="AI98" s="211"/>
      <c r="AJ98" s="211"/>
      <c r="AK98" s="211"/>
      <c r="AL98" s="211"/>
      <c r="AM98" s="211"/>
      <c r="AN98" s="211"/>
      <c r="AO98" s="211"/>
      <c r="AP98" s="211"/>
      <c r="AQ98" s="211"/>
    </row>
    <row r="99" spans="13:43">
      <c r="M99" s="211"/>
      <c r="N99" s="211"/>
      <c r="O99" s="211"/>
      <c r="P99" s="211"/>
      <c r="Q99" s="211"/>
      <c r="R99" s="211"/>
      <c r="S99" s="211"/>
      <c r="T99" s="211"/>
      <c r="U99" s="211"/>
      <c r="V99" s="211"/>
      <c r="W99" s="211"/>
      <c r="X99" s="211"/>
      <c r="Y99" s="211"/>
      <c r="Z99" s="211"/>
      <c r="AA99" s="186"/>
      <c r="AB99" s="186"/>
      <c r="AC99" s="211"/>
      <c r="AD99" s="211"/>
      <c r="AE99" s="211"/>
      <c r="AF99" s="211"/>
      <c r="AG99" s="211"/>
      <c r="AH99" s="211"/>
      <c r="AI99" s="211"/>
      <c r="AJ99" s="211"/>
      <c r="AK99" s="211"/>
      <c r="AL99" s="211"/>
      <c r="AM99" s="211"/>
      <c r="AN99" s="211"/>
      <c r="AO99" s="211"/>
      <c r="AP99" s="211"/>
      <c r="AQ99" s="211"/>
    </row>
    <row r="100" spans="13:43">
      <c r="M100" s="211"/>
      <c r="N100" s="211"/>
      <c r="O100" s="211"/>
      <c r="P100" s="211"/>
      <c r="Q100" s="211"/>
      <c r="R100" s="211"/>
      <c r="S100" s="211"/>
      <c r="T100" s="211"/>
      <c r="U100" s="211"/>
      <c r="V100" s="211"/>
      <c r="W100" s="211"/>
      <c r="X100" s="211"/>
      <c r="Y100" s="211"/>
      <c r="Z100" s="211"/>
      <c r="AA100" s="186"/>
      <c r="AB100" s="186"/>
      <c r="AC100" s="211"/>
      <c r="AD100" s="211"/>
      <c r="AE100" s="211"/>
      <c r="AF100" s="211"/>
      <c r="AG100" s="211"/>
      <c r="AH100" s="211"/>
      <c r="AI100" s="211"/>
      <c r="AJ100" s="211"/>
      <c r="AK100" s="211"/>
      <c r="AL100" s="211"/>
      <c r="AM100" s="211"/>
      <c r="AN100" s="211"/>
      <c r="AO100" s="211"/>
      <c r="AP100" s="211"/>
      <c r="AQ100" s="211"/>
    </row>
    <row r="101" spans="13:43">
      <c r="M101" s="211"/>
      <c r="N101" s="211"/>
      <c r="O101" s="211"/>
      <c r="P101" s="211"/>
      <c r="Q101" s="211"/>
      <c r="R101" s="211"/>
      <c r="S101" s="211"/>
      <c r="T101" s="211"/>
      <c r="U101" s="211"/>
      <c r="V101" s="211"/>
      <c r="W101" s="211"/>
      <c r="X101" s="211"/>
      <c r="Y101" s="211"/>
      <c r="Z101" s="211"/>
      <c r="AA101" s="186"/>
      <c r="AB101" s="186"/>
      <c r="AC101" s="211"/>
      <c r="AD101" s="211"/>
      <c r="AE101" s="211"/>
      <c r="AF101" s="211"/>
      <c r="AG101" s="211"/>
      <c r="AH101" s="211"/>
      <c r="AI101" s="211"/>
      <c r="AJ101" s="211"/>
      <c r="AK101" s="211"/>
      <c r="AL101" s="211"/>
      <c r="AM101" s="211"/>
      <c r="AN101" s="211"/>
      <c r="AO101" s="211"/>
      <c r="AP101" s="211"/>
      <c r="AQ101" s="211"/>
    </row>
    <row r="102" spans="13:43">
      <c r="M102" s="211"/>
      <c r="N102" s="211"/>
      <c r="O102" s="211"/>
      <c r="P102" s="211"/>
      <c r="Q102" s="211"/>
      <c r="R102" s="211"/>
      <c r="S102" s="211"/>
      <c r="T102" s="211"/>
      <c r="U102" s="211"/>
      <c r="V102" s="211"/>
      <c r="W102" s="211"/>
      <c r="X102" s="211"/>
      <c r="Y102" s="211"/>
      <c r="Z102" s="211"/>
      <c r="AA102" s="186"/>
      <c r="AB102" s="186"/>
      <c r="AC102" s="211"/>
      <c r="AD102" s="211"/>
      <c r="AE102" s="211"/>
      <c r="AF102" s="211"/>
      <c r="AG102" s="211"/>
      <c r="AH102" s="211"/>
      <c r="AI102" s="211"/>
      <c r="AJ102" s="211"/>
      <c r="AK102" s="211"/>
      <c r="AL102" s="211"/>
      <c r="AM102" s="211"/>
      <c r="AN102" s="211"/>
      <c r="AO102" s="211"/>
      <c r="AP102" s="211"/>
      <c r="AQ102" s="211"/>
    </row>
    <row r="103" spans="13:43">
      <c r="M103" s="211"/>
      <c r="N103" s="211"/>
      <c r="O103" s="211"/>
      <c r="P103" s="211"/>
      <c r="Q103" s="211"/>
      <c r="R103" s="211"/>
      <c r="S103" s="211"/>
      <c r="T103" s="211"/>
      <c r="U103" s="211"/>
      <c r="V103" s="211"/>
      <c r="W103" s="211"/>
      <c r="X103" s="211"/>
      <c r="Y103" s="211"/>
      <c r="Z103" s="211"/>
      <c r="AA103" s="186"/>
      <c r="AB103" s="186"/>
      <c r="AC103" s="211"/>
      <c r="AD103" s="211"/>
      <c r="AE103" s="211"/>
      <c r="AF103" s="211"/>
      <c r="AG103" s="211"/>
      <c r="AH103" s="211"/>
      <c r="AI103" s="211"/>
      <c r="AJ103" s="211"/>
      <c r="AK103" s="211"/>
      <c r="AL103" s="211"/>
      <c r="AM103" s="211"/>
      <c r="AN103" s="211"/>
      <c r="AO103" s="211"/>
      <c r="AP103" s="211"/>
      <c r="AQ103" s="211"/>
    </row>
    <row r="104" spans="13:43">
      <c r="M104" s="211"/>
      <c r="N104" s="211"/>
      <c r="O104" s="211"/>
      <c r="P104" s="211"/>
      <c r="Q104" s="211"/>
      <c r="R104" s="211"/>
      <c r="S104" s="211"/>
      <c r="T104" s="211"/>
      <c r="U104" s="211"/>
      <c r="V104" s="211"/>
      <c r="W104" s="211"/>
      <c r="X104" s="211"/>
      <c r="Y104" s="211"/>
      <c r="Z104" s="211"/>
      <c r="AA104" s="186"/>
      <c r="AB104" s="186"/>
      <c r="AC104" s="211"/>
      <c r="AD104" s="211"/>
      <c r="AE104" s="211"/>
      <c r="AF104" s="211"/>
      <c r="AG104" s="211"/>
      <c r="AH104" s="211"/>
      <c r="AI104" s="211"/>
      <c r="AJ104" s="211"/>
      <c r="AK104" s="211"/>
      <c r="AL104" s="211"/>
      <c r="AM104" s="211"/>
      <c r="AN104" s="211"/>
      <c r="AO104" s="211"/>
      <c r="AP104" s="211"/>
      <c r="AQ104" s="211"/>
    </row>
    <row r="105" spans="13:43">
      <c r="M105" s="211"/>
      <c r="N105" s="211"/>
      <c r="O105" s="211"/>
      <c r="P105" s="211"/>
      <c r="Q105" s="211"/>
      <c r="R105" s="211"/>
      <c r="S105" s="211"/>
      <c r="T105" s="211"/>
      <c r="U105" s="211"/>
      <c r="V105" s="211"/>
      <c r="W105" s="211"/>
      <c r="X105" s="211"/>
      <c r="Y105" s="211"/>
      <c r="Z105" s="211"/>
      <c r="AA105" s="186"/>
      <c r="AB105" s="186"/>
      <c r="AC105" s="211"/>
      <c r="AD105" s="211"/>
      <c r="AE105" s="211"/>
      <c r="AF105" s="211"/>
      <c r="AG105" s="211"/>
      <c r="AH105" s="211"/>
      <c r="AI105" s="211"/>
      <c r="AJ105" s="211"/>
      <c r="AK105" s="211"/>
      <c r="AL105" s="211"/>
      <c r="AM105" s="211"/>
      <c r="AN105" s="211"/>
      <c r="AO105" s="211"/>
      <c r="AP105" s="211"/>
      <c r="AQ105" s="211"/>
    </row>
    <row r="106" spans="13:43">
      <c r="M106" s="211"/>
      <c r="N106" s="211"/>
      <c r="O106" s="211"/>
      <c r="P106" s="211"/>
      <c r="Q106" s="211"/>
      <c r="R106" s="211"/>
      <c r="S106" s="211"/>
      <c r="T106" s="211"/>
      <c r="U106" s="211"/>
      <c r="V106" s="211"/>
      <c r="W106" s="211"/>
      <c r="X106" s="211"/>
      <c r="Y106" s="211"/>
      <c r="Z106" s="211"/>
      <c r="AA106" s="186"/>
      <c r="AB106" s="186"/>
      <c r="AC106" s="211"/>
      <c r="AD106" s="211"/>
      <c r="AE106" s="211"/>
      <c r="AF106" s="211"/>
      <c r="AG106" s="211"/>
      <c r="AH106" s="211"/>
      <c r="AI106" s="211"/>
      <c r="AJ106" s="211"/>
      <c r="AK106" s="211"/>
      <c r="AL106" s="211"/>
      <c r="AM106" s="211"/>
      <c r="AN106" s="211"/>
      <c r="AO106" s="211"/>
      <c r="AP106" s="211"/>
      <c r="AQ106" s="211"/>
    </row>
    <row r="107" spans="13:43">
      <c r="M107" s="211"/>
      <c r="N107" s="211"/>
      <c r="O107" s="211"/>
      <c r="P107" s="211"/>
      <c r="Q107" s="211"/>
      <c r="R107" s="211"/>
      <c r="S107" s="211"/>
      <c r="T107" s="211"/>
      <c r="U107" s="211"/>
      <c r="V107" s="211"/>
      <c r="W107" s="211"/>
      <c r="X107" s="211"/>
      <c r="Y107" s="211"/>
      <c r="Z107" s="211"/>
      <c r="AA107" s="186"/>
      <c r="AB107" s="186"/>
      <c r="AC107" s="211"/>
      <c r="AD107" s="211"/>
      <c r="AE107" s="211"/>
      <c r="AF107" s="211"/>
      <c r="AG107" s="211"/>
      <c r="AH107" s="211"/>
      <c r="AI107" s="211"/>
      <c r="AJ107" s="211"/>
      <c r="AK107" s="211"/>
      <c r="AL107" s="211"/>
      <c r="AM107" s="211"/>
      <c r="AN107" s="211"/>
      <c r="AO107" s="211"/>
      <c r="AP107" s="211"/>
      <c r="AQ107" s="211"/>
    </row>
    <row r="108" spans="13:43">
      <c r="M108" s="211"/>
      <c r="N108" s="211"/>
      <c r="O108" s="211"/>
      <c r="P108" s="211"/>
      <c r="Q108" s="211"/>
      <c r="R108" s="211"/>
      <c r="S108" s="211"/>
      <c r="T108" s="211"/>
      <c r="U108" s="211"/>
      <c r="V108" s="211"/>
      <c r="W108" s="211"/>
      <c r="X108" s="211"/>
      <c r="Y108" s="211"/>
      <c r="Z108" s="211"/>
      <c r="AA108" s="186"/>
      <c r="AB108" s="186"/>
      <c r="AC108" s="211"/>
      <c r="AD108" s="211"/>
      <c r="AE108" s="211"/>
      <c r="AF108" s="211"/>
      <c r="AG108" s="211"/>
      <c r="AH108" s="211"/>
      <c r="AI108" s="211"/>
      <c r="AJ108" s="211"/>
      <c r="AK108" s="211"/>
      <c r="AL108" s="211"/>
      <c r="AM108" s="211"/>
      <c r="AN108" s="211"/>
      <c r="AO108" s="211"/>
      <c r="AP108" s="211"/>
      <c r="AQ108" s="211"/>
    </row>
    <row r="109" spans="13:43">
      <c r="M109" s="211"/>
      <c r="N109" s="211"/>
      <c r="O109" s="211"/>
      <c r="P109" s="211"/>
      <c r="Q109" s="211"/>
      <c r="R109" s="211"/>
      <c r="S109" s="211"/>
      <c r="T109" s="211"/>
      <c r="U109" s="211"/>
      <c r="V109" s="211"/>
      <c r="W109" s="211"/>
      <c r="X109" s="211"/>
      <c r="Y109" s="211"/>
      <c r="Z109" s="211"/>
      <c r="AA109" s="186"/>
      <c r="AB109" s="186"/>
      <c r="AC109" s="211"/>
      <c r="AD109" s="211"/>
      <c r="AE109" s="211"/>
      <c r="AF109" s="211"/>
      <c r="AG109" s="211"/>
      <c r="AH109" s="211"/>
      <c r="AI109" s="211"/>
      <c r="AJ109" s="211"/>
      <c r="AK109" s="211"/>
      <c r="AL109" s="211"/>
      <c r="AM109" s="211"/>
      <c r="AN109" s="211"/>
      <c r="AO109" s="211"/>
      <c r="AP109" s="211"/>
      <c r="AQ109" s="211"/>
    </row>
    <row r="110" spans="13:43">
      <c r="M110" s="211"/>
      <c r="N110" s="211"/>
      <c r="O110" s="211"/>
      <c r="P110" s="211"/>
      <c r="Q110" s="211"/>
      <c r="R110" s="211"/>
      <c r="S110" s="211"/>
      <c r="T110" s="211"/>
      <c r="U110" s="211"/>
      <c r="V110" s="211"/>
      <c r="W110" s="211"/>
      <c r="X110" s="211"/>
      <c r="Y110" s="211"/>
      <c r="Z110" s="211"/>
      <c r="AA110" s="186"/>
      <c r="AB110" s="186"/>
      <c r="AC110" s="211"/>
      <c r="AD110" s="211"/>
      <c r="AE110" s="211"/>
      <c r="AF110" s="211"/>
      <c r="AG110" s="211"/>
      <c r="AH110" s="211"/>
      <c r="AI110" s="211"/>
      <c r="AJ110" s="211"/>
      <c r="AK110" s="211"/>
      <c r="AL110" s="211"/>
      <c r="AM110" s="211"/>
      <c r="AN110" s="211"/>
      <c r="AO110" s="211"/>
      <c r="AP110" s="211"/>
      <c r="AQ110" s="211"/>
    </row>
    <row r="111" spans="13:43">
      <c r="M111" s="211"/>
      <c r="N111" s="211"/>
      <c r="O111" s="211"/>
      <c r="P111" s="211"/>
      <c r="Q111" s="211"/>
      <c r="R111" s="211"/>
      <c r="S111" s="211"/>
      <c r="T111" s="211"/>
      <c r="U111" s="211"/>
      <c r="V111" s="211"/>
      <c r="W111" s="211"/>
      <c r="X111" s="211"/>
      <c r="Y111" s="211"/>
      <c r="Z111" s="211"/>
      <c r="AA111" s="186"/>
      <c r="AB111" s="186"/>
      <c r="AC111" s="211"/>
      <c r="AD111" s="211"/>
      <c r="AE111" s="211"/>
      <c r="AF111" s="211"/>
      <c r="AG111" s="211"/>
      <c r="AH111" s="211"/>
      <c r="AI111" s="211"/>
      <c r="AJ111" s="211"/>
      <c r="AK111" s="211"/>
      <c r="AL111" s="211"/>
      <c r="AM111" s="211"/>
      <c r="AN111" s="211"/>
      <c r="AO111" s="211"/>
      <c r="AP111" s="211"/>
      <c r="AQ111" s="211"/>
    </row>
    <row r="112" spans="13:43">
      <c r="M112" s="211"/>
      <c r="N112" s="211"/>
      <c r="O112" s="211"/>
      <c r="P112" s="211"/>
      <c r="Q112" s="211"/>
      <c r="R112" s="211"/>
      <c r="S112" s="211"/>
      <c r="T112" s="211"/>
      <c r="U112" s="211"/>
      <c r="V112" s="211"/>
      <c r="W112" s="211"/>
      <c r="X112" s="211"/>
      <c r="Y112" s="211"/>
      <c r="Z112" s="211"/>
      <c r="AA112" s="186"/>
      <c r="AB112" s="186"/>
      <c r="AC112" s="211"/>
      <c r="AD112" s="211"/>
      <c r="AE112" s="211"/>
      <c r="AF112" s="211"/>
      <c r="AG112" s="211"/>
      <c r="AH112" s="211"/>
      <c r="AI112" s="211"/>
      <c r="AJ112" s="211"/>
      <c r="AK112" s="211"/>
      <c r="AL112" s="211"/>
      <c r="AM112" s="211"/>
      <c r="AN112" s="211"/>
      <c r="AO112" s="211"/>
      <c r="AP112" s="211"/>
      <c r="AQ112" s="211"/>
    </row>
    <row r="113" spans="13:43">
      <c r="M113" s="211"/>
      <c r="N113" s="211"/>
      <c r="O113" s="211"/>
      <c r="P113" s="211"/>
      <c r="Q113" s="211"/>
      <c r="R113" s="211"/>
      <c r="S113" s="211"/>
      <c r="T113" s="211"/>
      <c r="U113" s="211"/>
      <c r="V113" s="211"/>
      <c r="W113" s="211"/>
      <c r="X113" s="211"/>
      <c r="Y113" s="211"/>
      <c r="Z113" s="211"/>
      <c r="AA113" s="186"/>
      <c r="AB113" s="186"/>
      <c r="AC113" s="211"/>
      <c r="AD113" s="211"/>
      <c r="AE113" s="211"/>
      <c r="AF113" s="211"/>
      <c r="AG113" s="211"/>
      <c r="AH113" s="211"/>
      <c r="AI113" s="211"/>
      <c r="AJ113" s="211"/>
      <c r="AK113" s="211"/>
      <c r="AL113" s="211"/>
      <c r="AM113" s="211"/>
      <c r="AN113" s="211"/>
      <c r="AO113" s="211"/>
      <c r="AP113" s="211"/>
      <c r="AQ113" s="211"/>
    </row>
    <row r="114" spans="13:43">
      <c r="M114" s="211"/>
      <c r="N114" s="211"/>
      <c r="O114" s="211"/>
      <c r="P114" s="211"/>
      <c r="Q114" s="211"/>
      <c r="R114" s="211"/>
      <c r="S114" s="211"/>
      <c r="T114" s="211"/>
      <c r="U114" s="211"/>
      <c r="V114" s="211"/>
      <c r="W114" s="211"/>
      <c r="X114" s="211"/>
      <c r="Y114" s="211"/>
      <c r="Z114" s="211"/>
      <c r="AA114" s="186"/>
      <c r="AB114" s="186"/>
      <c r="AC114" s="211"/>
      <c r="AD114" s="211"/>
      <c r="AE114" s="211"/>
      <c r="AF114" s="211"/>
      <c r="AG114" s="211"/>
      <c r="AH114" s="211"/>
      <c r="AI114" s="211"/>
      <c r="AJ114" s="211"/>
      <c r="AK114" s="211"/>
      <c r="AL114" s="211"/>
      <c r="AM114" s="211"/>
      <c r="AN114" s="211"/>
      <c r="AO114" s="211"/>
      <c r="AP114" s="211"/>
      <c r="AQ114" s="211"/>
    </row>
    <row r="115" spans="13:43">
      <c r="M115" s="211"/>
      <c r="N115" s="211"/>
      <c r="O115" s="211"/>
      <c r="P115" s="211"/>
      <c r="Q115" s="211"/>
      <c r="R115" s="211"/>
      <c r="S115" s="211"/>
      <c r="T115" s="211"/>
      <c r="U115" s="211"/>
      <c r="V115" s="211"/>
      <c r="W115" s="211"/>
      <c r="X115" s="211"/>
      <c r="Y115" s="211"/>
      <c r="Z115" s="211"/>
      <c r="AA115" s="186"/>
      <c r="AB115" s="186"/>
      <c r="AC115" s="211"/>
      <c r="AD115" s="211"/>
      <c r="AE115" s="211"/>
      <c r="AF115" s="211"/>
      <c r="AG115" s="211"/>
      <c r="AH115" s="211"/>
      <c r="AI115" s="211"/>
      <c r="AJ115" s="211"/>
      <c r="AK115" s="211"/>
      <c r="AL115" s="211"/>
      <c r="AM115" s="211"/>
      <c r="AN115" s="211"/>
      <c r="AO115" s="211"/>
      <c r="AP115" s="211"/>
      <c r="AQ115" s="211"/>
    </row>
    <row r="116" spans="13:43">
      <c r="M116" s="211"/>
      <c r="N116" s="211"/>
      <c r="O116" s="211"/>
      <c r="P116" s="211"/>
      <c r="Q116" s="211"/>
      <c r="R116" s="211"/>
      <c r="S116" s="211"/>
      <c r="T116" s="211"/>
      <c r="U116" s="211"/>
      <c r="V116" s="211"/>
      <c r="W116" s="211"/>
      <c r="X116" s="211"/>
      <c r="Y116" s="211"/>
      <c r="Z116" s="211"/>
      <c r="AA116" s="186"/>
      <c r="AB116" s="186"/>
      <c r="AC116" s="211"/>
      <c r="AD116" s="211"/>
      <c r="AE116" s="211"/>
      <c r="AF116" s="211"/>
      <c r="AG116" s="211"/>
      <c r="AH116" s="211"/>
      <c r="AI116" s="211"/>
      <c r="AJ116" s="211"/>
      <c r="AK116" s="211"/>
      <c r="AL116" s="211"/>
      <c r="AM116" s="211"/>
      <c r="AN116" s="211"/>
      <c r="AO116" s="211"/>
      <c r="AP116" s="211"/>
      <c r="AQ116" s="211"/>
    </row>
    <row r="117" spans="13:43">
      <c r="M117" s="211"/>
      <c r="N117" s="211"/>
      <c r="O117" s="211"/>
      <c r="P117" s="211"/>
      <c r="Q117" s="211"/>
      <c r="R117" s="211"/>
      <c r="S117" s="211"/>
      <c r="T117" s="211"/>
      <c r="U117" s="211"/>
      <c r="V117" s="211"/>
      <c r="W117" s="211"/>
      <c r="X117" s="211"/>
      <c r="Y117" s="211"/>
      <c r="Z117" s="211"/>
      <c r="AA117" s="186"/>
      <c r="AB117" s="186"/>
      <c r="AC117" s="211"/>
      <c r="AD117" s="211"/>
      <c r="AE117" s="211"/>
      <c r="AF117" s="211"/>
      <c r="AG117" s="211"/>
      <c r="AH117" s="211"/>
      <c r="AI117" s="211"/>
      <c r="AJ117" s="211"/>
      <c r="AK117" s="211"/>
      <c r="AL117" s="211"/>
      <c r="AM117" s="211"/>
      <c r="AN117" s="211"/>
      <c r="AO117" s="211"/>
      <c r="AP117" s="211"/>
      <c r="AQ117" s="211"/>
    </row>
    <row r="118" spans="13:43">
      <c r="M118" s="211"/>
      <c r="N118" s="211"/>
      <c r="O118" s="211"/>
      <c r="P118" s="211"/>
      <c r="Q118" s="211"/>
      <c r="R118" s="211"/>
      <c r="S118" s="211"/>
      <c r="T118" s="211"/>
      <c r="U118" s="211"/>
      <c r="V118" s="211"/>
      <c r="W118" s="211"/>
      <c r="X118" s="211"/>
      <c r="Y118" s="211"/>
      <c r="Z118" s="211"/>
      <c r="AA118" s="186"/>
      <c r="AB118" s="186"/>
      <c r="AC118" s="211"/>
      <c r="AD118" s="211"/>
      <c r="AE118" s="211"/>
      <c r="AF118" s="211"/>
      <c r="AG118" s="211"/>
      <c r="AH118" s="211"/>
      <c r="AI118" s="211"/>
      <c r="AJ118" s="211"/>
      <c r="AK118" s="211"/>
      <c r="AL118" s="211"/>
      <c r="AM118" s="211"/>
      <c r="AN118" s="211"/>
      <c r="AO118" s="211"/>
      <c r="AP118" s="211"/>
      <c r="AQ118" s="211"/>
    </row>
    <row r="119" spans="13:43">
      <c r="M119" s="211"/>
      <c r="N119" s="211"/>
      <c r="O119" s="211"/>
      <c r="P119" s="211"/>
      <c r="Q119" s="211"/>
      <c r="R119" s="211"/>
      <c r="S119" s="211"/>
      <c r="T119" s="211"/>
      <c r="U119" s="211"/>
      <c r="V119" s="211"/>
      <c r="W119" s="211"/>
      <c r="X119" s="211"/>
      <c r="Y119" s="211"/>
      <c r="Z119" s="211"/>
      <c r="AA119" s="186"/>
      <c r="AB119" s="186"/>
      <c r="AC119" s="211"/>
      <c r="AD119" s="211"/>
      <c r="AE119" s="211"/>
      <c r="AF119" s="211"/>
      <c r="AG119" s="211"/>
      <c r="AH119" s="211"/>
      <c r="AI119" s="211"/>
      <c r="AJ119" s="211"/>
      <c r="AK119" s="211"/>
      <c r="AL119" s="211"/>
      <c r="AM119" s="211"/>
      <c r="AN119" s="211"/>
      <c r="AO119" s="211"/>
      <c r="AP119" s="211"/>
      <c r="AQ119" s="211"/>
    </row>
    <row r="120" spans="13:43">
      <c r="M120" s="211"/>
      <c r="N120" s="211"/>
      <c r="O120" s="211"/>
      <c r="P120" s="211"/>
      <c r="Q120" s="211"/>
      <c r="R120" s="211"/>
      <c r="S120" s="211"/>
      <c r="T120" s="211"/>
      <c r="U120" s="211"/>
      <c r="V120" s="211"/>
      <c r="W120" s="211"/>
      <c r="X120" s="211"/>
      <c r="Y120" s="211"/>
      <c r="Z120" s="211"/>
      <c r="AA120" s="186"/>
      <c r="AB120" s="186"/>
      <c r="AC120" s="211"/>
      <c r="AD120" s="211"/>
      <c r="AE120" s="211"/>
      <c r="AF120" s="211"/>
      <c r="AG120" s="211"/>
      <c r="AH120" s="211"/>
      <c r="AI120" s="211"/>
      <c r="AJ120" s="211"/>
      <c r="AK120" s="211"/>
      <c r="AL120" s="211"/>
      <c r="AM120" s="211"/>
      <c r="AN120" s="211"/>
      <c r="AO120" s="211"/>
      <c r="AP120" s="211"/>
      <c r="AQ120" s="211"/>
    </row>
    <row r="121" spans="13:43">
      <c r="M121" s="211"/>
      <c r="N121" s="211"/>
      <c r="O121" s="211"/>
      <c r="P121" s="211"/>
      <c r="Q121" s="211"/>
      <c r="R121" s="211"/>
      <c r="S121" s="211"/>
      <c r="T121" s="211"/>
      <c r="U121" s="211"/>
      <c r="V121" s="211"/>
      <c r="W121" s="211"/>
      <c r="X121" s="211"/>
      <c r="Y121" s="211"/>
      <c r="Z121" s="211"/>
      <c r="AA121" s="186"/>
      <c r="AB121" s="186"/>
      <c r="AC121" s="211"/>
      <c r="AD121" s="211"/>
      <c r="AE121" s="211"/>
      <c r="AF121" s="211"/>
      <c r="AG121" s="211"/>
      <c r="AH121" s="211"/>
      <c r="AI121" s="211"/>
      <c r="AJ121" s="211"/>
      <c r="AK121" s="211"/>
      <c r="AL121" s="211"/>
      <c r="AM121" s="211"/>
      <c r="AN121" s="211"/>
      <c r="AO121" s="211"/>
      <c r="AP121" s="211"/>
      <c r="AQ121" s="211"/>
    </row>
    <row r="122" spans="13:43">
      <c r="M122" s="211"/>
      <c r="N122" s="211"/>
      <c r="O122" s="211"/>
      <c r="P122" s="211"/>
      <c r="Q122" s="211"/>
      <c r="R122" s="211"/>
      <c r="S122" s="211"/>
      <c r="T122" s="211"/>
      <c r="U122" s="211"/>
      <c r="V122" s="211"/>
      <c r="W122" s="211"/>
      <c r="X122" s="211"/>
      <c r="Y122" s="211"/>
      <c r="Z122" s="211"/>
      <c r="AA122" s="186"/>
      <c r="AB122" s="186"/>
      <c r="AC122" s="211"/>
      <c r="AD122" s="211"/>
      <c r="AE122" s="211"/>
      <c r="AF122" s="211"/>
      <c r="AG122" s="211"/>
      <c r="AH122" s="211"/>
      <c r="AI122" s="211"/>
      <c r="AJ122" s="211"/>
      <c r="AK122" s="211"/>
      <c r="AL122" s="211"/>
      <c r="AM122" s="211"/>
      <c r="AN122" s="211"/>
      <c r="AO122" s="211"/>
      <c r="AP122" s="211"/>
      <c r="AQ122" s="211"/>
    </row>
    <row r="123" spans="13:43">
      <c r="M123" s="211"/>
      <c r="N123" s="211"/>
      <c r="O123" s="211"/>
      <c r="P123" s="211"/>
      <c r="Q123" s="211"/>
      <c r="R123" s="211"/>
      <c r="S123" s="211"/>
      <c r="T123" s="211"/>
      <c r="U123" s="211"/>
      <c r="V123" s="211"/>
      <c r="W123" s="211"/>
      <c r="X123" s="211"/>
      <c r="Y123" s="211"/>
      <c r="Z123" s="211"/>
      <c r="AA123" s="186"/>
      <c r="AB123" s="186"/>
      <c r="AC123" s="211"/>
      <c r="AD123" s="211"/>
      <c r="AE123" s="211"/>
      <c r="AF123" s="211"/>
      <c r="AG123" s="211"/>
      <c r="AH123" s="211"/>
      <c r="AI123" s="211"/>
      <c r="AJ123" s="211"/>
      <c r="AK123" s="211"/>
      <c r="AL123" s="211"/>
      <c r="AM123" s="211"/>
      <c r="AN123" s="211"/>
      <c r="AO123" s="211"/>
      <c r="AP123" s="211"/>
      <c r="AQ123" s="211"/>
    </row>
    <row r="124" spans="13:43">
      <c r="M124" s="211"/>
      <c r="N124" s="211"/>
      <c r="O124" s="211"/>
      <c r="P124" s="211"/>
      <c r="Q124" s="211"/>
      <c r="R124" s="211"/>
      <c r="S124" s="211"/>
      <c r="T124" s="211"/>
      <c r="U124" s="211"/>
      <c r="V124" s="211"/>
      <c r="W124" s="211"/>
      <c r="X124" s="211"/>
      <c r="Y124" s="211"/>
      <c r="Z124" s="211"/>
      <c r="AA124" s="186"/>
      <c r="AB124" s="186"/>
      <c r="AC124" s="211"/>
      <c r="AD124" s="211"/>
      <c r="AE124" s="211"/>
      <c r="AF124" s="211"/>
      <c r="AG124" s="211"/>
      <c r="AH124" s="211"/>
      <c r="AI124" s="211"/>
      <c r="AJ124" s="211"/>
      <c r="AK124" s="211"/>
      <c r="AL124" s="211"/>
      <c r="AM124" s="211"/>
      <c r="AN124" s="211"/>
      <c r="AO124" s="211"/>
      <c r="AP124" s="211"/>
      <c r="AQ124" s="211"/>
    </row>
    <row r="125" spans="13:43">
      <c r="M125" s="211"/>
      <c r="N125" s="211"/>
      <c r="O125" s="211"/>
      <c r="P125" s="211"/>
      <c r="Q125" s="211"/>
      <c r="R125" s="211"/>
      <c r="S125" s="211"/>
      <c r="T125" s="211"/>
      <c r="U125" s="211"/>
      <c r="V125" s="211"/>
      <c r="W125" s="211"/>
      <c r="X125" s="211"/>
      <c r="Y125" s="211"/>
      <c r="Z125" s="211"/>
      <c r="AA125" s="186"/>
      <c r="AB125" s="186"/>
      <c r="AC125" s="211"/>
      <c r="AD125" s="211"/>
      <c r="AE125" s="211"/>
      <c r="AF125" s="211"/>
      <c r="AG125" s="211"/>
      <c r="AH125" s="211"/>
      <c r="AI125" s="211"/>
      <c r="AJ125" s="211"/>
      <c r="AK125" s="211"/>
      <c r="AL125" s="211"/>
      <c r="AM125" s="211"/>
      <c r="AN125" s="211"/>
      <c r="AO125" s="211"/>
      <c r="AP125" s="211"/>
      <c r="AQ125" s="211"/>
    </row>
    <row r="126" spans="13:43">
      <c r="M126" s="211"/>
      <c r="N126" s="211"/>
      <c r="O126" s="211"/>
      <c r="P126" s="211"/>
      <c r="Q126" s="211"/>
      <c r="R126" s="211"/>
      <c r="S126" s="211"/>
      <c r="T126" s="211"/>
      <c r="U126" s="211"/>
      <c r="V126" s="211"/>
      <c r="W126" s="211"/>
      <c r="X126" s="211"/>
      <c r="Y126" s="211"/>
      <c r="Z126" s="211"/>
      <c r="AA126" s="186"/>
      <c r="AB126" s="186"/>
      <c r="AC126" s="211"/>
      <c r="AD126" s="211"/>
      <c r="AE126" s="211"/>
      <c r="AF126" s="211"/>
      <c r="AG126" s="211"/>
      <c r="AH126" s="211"/>
      <c r="AI126" s="211"/>
      <c r="AJ126" s="211"/>
      <c r="AK126" s="211"/>
      <c r="AL126" s="211"/>
      <c r="AM126" s="211"/>
      <c r="AN126" s="211"/>
      <c r="AO126" s="211"/>
      <c r="AP126" s="211"/>
      <c r="AQ126" s="211"/>
    </row>
    <row r="127" spans="13:43">
      <c r="M127" s="211"/>
      <c r="N127" s="211"/>
      <c r="O127" s="211"/>
      <c r="P127" s="211"/>
      <c r="Q127" s="211"/>
      <c r="R127" s="211"/>
      <c r="S127" s="211"/>
      <c r="T127" s="211"/>
      <c r="U127" s="211"/>
      <c r="V127" s="211"/>
      <c r="W127" s="211"/>
      <c r="X127" s="211"/>
      <c r="Y127" s="211"/>
      <c r="Z127" s="211"/>
      <c r="AA127" s="186"/>
      <c r="AB127" s="186"/>
      <c r="AC127" s="211"/>
      <c r="AD127" s="211"/>
      <c r="AE127" s="211"/>
      <c r="AF127" s="211"/>
      <c r="AG127" s="211"/>
      <c r="AH127" s="211"/>
      <c r="AI127" s="211"/>
      <c r="AJ127" s="211"/>
      <c r="AK127" s="211"/>
      <c r="AL127" s="211"/>
      <c r="AM127" s="211"/>
      <c r="AN127" s="211"/>
      <c r="AO127" s="211"/>
      <c r="AP127" s="211"/>
      <c r="AQ127" s="211"/>
    </row>
    <row r="128" spans="13:43">
      <c r="M128" s="211"/>
      <c r="N128" s="211"/>
      <c r="O128" s="211"/>
      <c r="P128" s="211"/>
      <c r="Q128" s="211"/>
      <c r="R128" s="211"/>
      <c r="S128" s="211"/>
      <c r="T128" s="211"/>
      <c r="U128" s="211"/>
      <c r="V128" s="211"/>
      <c r="W128" s="211"/>
      <c r="X128" s="211"/>
      <c r="Y128" s="211"/>
      <c r="Z128" s="211"/>
      <c r="AA128" s="186"/>
      <c r="AB128" s="186"/>
      <c r="AC128" s="211"/>
      <c r="AD128" s="211"/>
      <c r="AE128" s="211"/>
      <c r="AF128" s="211"/>
      <c r="AG128" s="211"/>
      <c r="AH128" s="211"/>
      <c r="AI128" s="211"/>
      <c r="AJ128" s="211"/>
      <c r="AK128" s="211"/>
      <c r="AL128" s="211"/>
      <c r="AM128" s="211"/>
      <c r="AN128" s="211"/>
      <c r="AO128" s="211"/>
      <c r="AP128" s="211"/>
      <c r="AQ128" s="211"/>
    </row>
    <row r="129" spans="13:43">
      <c r="M129" s="211"/>
      <c r="N129" s="211"/>
      <c r="O129" s="211"/>
      <c r="P129" s="211"/>
      <c r="Q129" s="211"/>
      <c r="R129" s="211"/>
      <c r="S129" s="211"/>
      <c r="T129" s="211"/>
      <c r="U129" s="211"/>
      <c r="V129" s="211"/>
      <c r="W129" s="211"/>
      <c r="X129" s="211"/>
      <c r="Y129" s="211"/>
      <c r="Z129" s="211"/>
      <c r="AA129" s="186"/>
      <c r="AB129" s="186"/>
      <c r="AC129" s="211"/>
      <c r="AD129" s="211"/>
      <c r="AE129" s="211"/>
      <c r="AF129" s="211"/>
      <c r="AG129" s="211"/>
      <c r="AH129" s="211"/>
      <c r="AI129" s="211"/>
      <c r="AJ129" s="211"/>
      <c r="AK129" s="211"/>
      <c r="AL129" s="211"/>
      <c r="AM129" s="211"/>
      <c r="AN129" s="211"/>
      <c r="AO129" s="211"/>
      <c r="AP129" s="211"/>
      <c r="AQ129" s="211"/>
    </row>
    <row r="130" spans="13:43">
      <c r="M130" s="211"/>
      <c r="N130" s="211"/>
      <c r="O130" s="211"/>
      <c r="P130" s="211"/>
      <c r="Q130" s="211"/>
      <c r="R130" s="211"/>
      <c r="S130" s="211"/>
      <c r="T130" s="211"/>
      <c r="U130" s="211"/>
      <c r="V130" s="211"/>
      <c r="W130" s="211"/>
      <c r="X130" s="211"/>
      <c r="Y130" s="211"/>
      <c r="Z130" s="211"/>
      <c r="AA130" s="186"/>
      <c r="AB130" s="186"/>
      <c r="AC130" s="211"/>
      <c r="AD130" s="211"/>
      <c r="AE130" s="211"/>
      <c r="AF130" s="211"/>
      <c r="AG130" s="211"/>
      <c r="AH130" s="211"/>
      <c r="AI130" s="211"/>
      <c r="AJ130" s="211"/>
      <c r="AK130" s="211"/>
      <c r="AL130" s="211"/>
      <c r="AM130" s="211"/>
      <c r="AN130" s="211"/>
      <c r="AO130" s="211"/>
      <c r="AP130" s="211"/>
      <c r="AQ130" s="211"/>
    </row>
    <row r="131" spans="13:43">
      <c r="M131" s="211"/>
      <c r="N131" s="211"/>
      <c r="O131" s="211"/>
      <c r="P131" s="211"/>
      <c r="Q131" s="211"/>
      <c r="R131" s="211"/>
      <c r="S131" s="211"/>
      <c r="T131" s="211"/>
      <c r="U131" s="211"/>
      <c r="V131" s="211"/>
      <c r="W131" s="211"/>
      <c r="X131" s="211"/>
      <c r="Y131" s="211"/>
      <c r="Z131" s="211"/>
      <c r="AA131" s="186"/>
      <c r="AB131" s="186"/>
      <c r="AC131" s="211"/>
      <c r="AD131" s="211"/>
      <c r="AE131" s="211"/>
      <c r="AF131" s="211"/>
      <c r="AG131" s="211"/>
      <c r="AH131" s="211"/>
      <c r="AI131" s="211"/>
      <c r="AJ131" s="211"/>
      <c r="AK131" s="211"/>
      <c r="AL131" s="211"/>
      <c r="AM131" s="211"/>
      <c r="AN131" s="211"/>
      <c r="AO131" s="211"/>
      <c r="AP131" s="211"/>
      <c r="AQ131" s="211"/>
    </row>
    <row r="132" spans="13:43">
      <c r="M132" s="211"/>
      <c r="N132" s="211"/>
      <c r="O132" s="211"/>
      <c r="P132" s="211"/>
      <c r="Q132" s="211"/>
      <c r="R132" s="211"/>
      <c r="S132" s="211"/>
      <c r="T132" s="211"/>
      <c r="U132" s="211"/>
      <c r="V132" s="211"/>
      <c r="W132" s="211"/>
      <c r="X132" s="211"/>
      <c r="Y132" s="211"/>
      <c r="Z132" s="211"/>
      <c r="AA132" s="186"/>
      <c r="AB132" s="186"/>
      <c r="AC132" s="211"/>
      <c r="AD132" s="211"/>
      <c r="AE132" s="211"/>
      <c r="AF132" s="211"/>
      <c r="AG132" s="211"/>
      <c r="AH132" s="211"/>
      <c r="AI132" s="211"/>
      <c r="AJ132" s="211"/>
      <c r="AK132" s="211"/>
      <c r="AL132" s="211"/>
      <c r="AM132" s="211"/>
      <c r="AN132" s="211"/>
      <c r="AO132" s="211"/>
      <c r="AP132" s="211"/>
      <c r="AQ132" s="211"/>
    </row>
    <row r="133" spans="13:43">
      <c r="M133" s="211"/>
      <c r="N133" s="211"/>
      <c r="O133" s="211"/>
      <c r="P133" s="211"/>
      <c r="Q133" s="211"/>
      <c r="R133" s="211"/>
      <c r="S133" s="211"/>
      <c r="T133" s="211"/>
      <c r="U133" s="211"/>
      <c r="V133" s="211"/>
      <c r="W133" s="211"/>
      <c r="X133" s="211"/>
      <c r="Y133" s="211"/>
      <c r="Z133" s="211"/>
      <c r="AA133" s="186"/>
      <c r="AB133" s="186"/>
      <c r="AC133" s="211"/>
      <c r="AD133" s="211"/>
      <c r="AE133" s="211"/>
      <c r="AF133" s="211"/>
      <c r="AG133" s="211"/>
      <c r="AH133" s="211"/>
      <c r="AI133" s="211"/>
      <c r="AJ133" s="211"/>
      <c r="AK133" s="211"/>
      <c r="AL133" s="211"/>
      <c r="AM133" s="211"/>
      <c r="AN133" s="211"/>
      <c r="AO133" s="211"/>
      <c r="AP133" s="211"/>
      <c r="AQ133" s="211"/>
    </row>
    <row r="134" spans="13:43">
      <c r="M134" s="211"/>
      <c r="N134" s="211"/>
      <c r="O134" s="211"/>
      <c r="P134" s="211"/>
      <c r="Q134" s="211"/>
      <c r="R134" s="211"/>
      <c r="S134" s="211"/>
      <c r="T134" s="211"/>
      <c r="U134" s="211"/>
      <c r="V134" s="211"/>
      <c r="W134" s="211"/>
      <c r="X134" s="211"/>
      <c r="Y134" s="211"/>
      <c r="Z134" s="211"/>
      <c r="AA134" s="186"/>
      <c r="AB134" s="186"/>
      <c r="AC134" s="211"/>
      <c r="AD134" s="211"/>
      <c r="AE134" s="211"/>
      <c r="AF134" s="211"/>
      <c r="AG134" s="211"/>
      <c r="AH134" s="211"/>
      <c r="AI134" s="211"/>
      <c r="AJ134" s="211"/>
      <c r="AK134" s="211"/>
      <c r="AL134" s="211"/>
      <c r="AM134" s="211"/>
      <c r="AN134" s="211"/>
      <c r="AO134" s="211"/>
      <c r="AP134" s="211"/>
      <c r="AQ134" s="211"/>
    </row>
    <row r="135" spans="13:43">
      <c r="M135" s="211"/>
      <c r="N135" s="211"/>
      <c r="O135" s="211"/>
      <c r="P135" s="211"/>
      <c r="Q135" s="211"/>
      <c r="R135" s="211"/>
      <c r="S135" s="211"/>
      <c r="T135" s="211"/>
      <c r="U135" s="211"/>
      <c r="V135" s="211"/>
      <c r="W135" s="211"/>
      <c r="X135" s="211"/>
      <c r="Y135" s="211"/>
      <c r="Z135" s="211"/>
      <c r="AA135" s="186"/>
      <c r="AB135" s="186"/>
      <c r="AC135" s="211"/>
      <c r="AD135" s="211"/>
      <c r="AE135" s="211"/>
      <c r="AF135" s="211"/>
      <c r="AG135" s="211"/>
      <c r="AH135" s="211"/>
      <c r="AI135" s="211"/>
      <c r="AJ135" s="211"/>
      <c r="AK135" s="211"/>
      <c r="AL135" s="211"/>
      <c r="AM135" s="211"/>
      <c r="AN135" s="211"/>
      <c r="AO135" s="211"/>
      <c r="AP135" s="211"/>
      <c r="AQ135" s="211"/>
    </row>
    <row r="136" spans="13:43">
      <c r="M136" s="211"/>
      <c r="N136" s="211"/>
      <c r="O136" s="211"/>
      <c r="P136" s="211"/>
      <c r="Q136" s="211"/>
      <c r="R136" s="211"/>
      <c r="S136" s="211"/>
      <c r="T136" s="211"/>
      <c r="U136" s="211"/>
      <c r="V136" s="211"/>
      <c r="W136" s="211"/>
      <c r="X136" s="211"/>
      <c r="Y136" s="211"/>
      <c r="Z136" s="211"/>
      <c r="AA136" s="186"/>
      <c r="AB136" s="186"/>
      <c r="AC136" s="211"/>
      <c r="AD136" s="211"/>
      <c r="AE136" s="211"/>
      <c r="AF136" s="211"/>
      <c r="AG136" s="211"/>
      <c r="AH136" s="211"/>
      <c r="AI136" s="211"/>
      <c r="AJ136" s="211"/>
      <c r="AK136" s="211"/>
      <c r="AL136" s="211"/>
      <c r="AM136" s="211"/>
      <c r="AN136" s="211"/>
      <c r="AO136" s="211"/>
      <c r="AP136" s="211"/>
      <c r="AQ136" s="211"/>
    </row>
    <row r="137" spans="13:43">
      <c r="M137" s="211"/>
      <c r="N137" s="211"/>
      <c r="O137" s="211"/>
      <c r="P137" s="211"/>
      <c r="Q137" s="211"/>
      <c r="R137" s="211"/>
      <c r="S137" s="211"/>
      <c r="T137" s="211"/>
      <c r="U137" s="211"/>
      <c r="V137" s="211"/>
      <c r="W137" s="211"/>
      <c r="X137" s="211"/>
      <c r="Y137" s="211"/>
      <c r="Z137" s="211"/>
      <c r="AA137" s="186"/>
      <c r="AB137" s="186"/>
      <c r="AC137" s="211"/>
      <c r="AD137" s="211"/>
      <c r="AE137" s="211"/>
      <c r="AF137" s="211"/>
      <c r="AG137" s="211"/>
      <c r="AH137" s="211"/>
      <c r="AI137" s="211"/>
      <c r="AJ137" s="211"/>
      <c r="AK137" s="211"/>
      <c r="AL137" s="211"/>
      <c r="AM137" s="211"/>
      <c r="AN137" s="211"/>
      <c r="AO137" s="211"/>
      <c r="AP137" s="211"/>
      <c r="AQ137" s="211"/>
    </row>
    <row r="138" spans="13:43">
      <c r="M138" s="211"/>
      <c r="N138" s="211"/>
      <c r="O138" s="211"/>
      <c r="P138" s="211"/>
      <c r="Q138" s="211"/>
      <c r="R138" s="211"/>
      <c r="S138" s="211"/>
      <c r="T138" s="211"/>
      <c r="U138" s="211"/>
      <c r="V138" s="211"/>
      <c r="W138" s="211"/>
      <c r="X138" s="211"/>
      <c r="Y138" s="211"/>
      <c r="Z138" s="211"/>
      <c r="AA138" s="186"/>
      <c r="AB138" s="186"/>
      <c r="AC138" s="211"/>
      <c r="AD138" s="211"/>
      <c r="AE138" s="211"/>
      <c r="AF138" s="211"/>
      <c r="AG138" s="211"/>
      <c r="AH138" s="211"/>
      <c r="AI138" s="211"/>
      <c r="AJ138" s="211"/>
      <c r="AK138" s="211"/>
      <c r="AL138" s="211"/>
      <c r="AM138" s="211"/>
      <c r="AN138" s="211"/>
      <c r="AO138" s="211"/>
      <c r="AP138" s="211"/>
      <c r="AQ138" s="211"/>
    </row>
    <row r="139" spans="13:43">
      <c r="M139" s="211"/>
      <c r="N139" s="211"/>
      <c r="O139" s="211"/>
      <c r="P139" s="211"/>
      <c r="Q139" s="211"/>
      <c r="R139" s="211"/>
      <c r="S139" s="211"/>
      <c r="T139" s="211"/>
      <c r="U139" s="211"/>
      <c r="V139" s="211"/>
      <c r="W139" s="211"/>
      <c r="X139" s="211"/>
      <c r="Y139" s="211"/>
      <c r="Z139" s="211"/>
      <c r="AA139" s="186"/>
      <c r="AB139" s="186"/>
      <c r="AC139" s="211"/>
      <c r="AD139" s="211"/>
      <c r="AE139" s="211"/>
      <c r="AF139" s="211"/>
      <c r="AG139" s="211"/>
      <c r="AH139" s="211"/>
      <c r="AI139" s="211"/>
      <c r="AJ139" s="211"/>
      <c r="AK139" s="211"/>
      <c r="AL139" s="211"/>
      <c r="AM139" s="211"/>
      <c r="AN139" s="211"/>
      <c r="AO139" s="211"/>
      <c r="AP139" s="211"/>
      <c r="AQ139" s="211"/>
    </row>
    <row r="140" spans="13:43">
      <c r="M140" s="211"/>
      <c r="N140" s="211"/>
      <c r="O140" s="211"/>
      <c r="P140" s="211"/>
      <c r="Q140" s="211"/>
      <c r="R140" s="211"/>
      <c r="S140" s="211"/>
      <c r="T140" s="211"/>
      <c r="U140" s="211"/>
      <c r="V140" s="211"/>
      <c r="W140" s="211"/>
      <c r="X140" s="211"/>
      <c r="Y140" s="211"/>
      <c r="Z140" s="211"/>
      <c r="AA140" s="186"/>
      <c r="AB140" s="186"/>
      <c r="AC140" s="211"/>
      <c r="AD140" s="211"/>
      <c r="AE140" s="211"/>
      <c r="AF140" s="211"/>
      <c r="AG140" s="211"/>
      <c r="AH140" s="211"/>
      <c r="AI140" s="211"/>
      <c r="AJ140" s="211"/>
      <c r="AK140" s="211"/>
      <c r="AL140" s="211"/>
      <c r="AM140" s="211"/>
      <c r="AN140" s="211"/>
      <c r="AO140" s="211"/>
      <c r="AP140" s="211"/>
      <c r="AQ140" s="211"/>
    </row>
    <row r="141" spans="13:43">
      <c r="M141" s="211"/>
      <c r="N141" s="211"/>
      <c r="O141" s="211"/>
      <c r="P141" s="211"/>
      <c r="Q141" s="211"/>
      <c r="R141" s="211"/>
      <c r="S141" s="211"/>
      <c r="T141" s="211"/>
      <c r="U141" s="211"/>
      <c r="V141" s="211"/>
      <c r="W141" s="211"/>
      <c r="X141" s="211"/>
      <c r="Y141" s="211"/>
      <c r="Z141" s="211"/>
      <c r="AA141" s="186"/>
      <c r="AB141" s="186"/>
      <c r="AC141" s="211"/>
      <c r="AD141" s="211"/>
      <c r="AE141" s="211"/>
      <c r="AF141" s="211"/>
      <c r="AG141" s="211"/>
      <c r="AH141" s="211"/>
      <c r="AI141" s="211"/>
      <c r="AJ141" s="211"/>
      <c r="AK141" s="211"/>
      <c r="AL141" s="211"/>
      <c r="AM141" s="211"/>
      <c r="AN141" s="211"/>
      <c r="AO141" s="211"/>
      <c r="AP141" s="211"/>
      <c r="AQ141" s="211"/>
    </row>
    <row r="142" spans="13:43">
      <c r="M142" s="211"/>
      <c r="N142" s="211"/>
      <c r="O142" s="211"/>
      <c r="P142" s="211"/>
      <c r="Q142" s="211"/>
      <c r="R142" s="211"/>
      <c r="S142" s="211"/>
      <c r="T142" s="211"/>
      <c r="U142" s="211"/>
      <c r="V142" s="211"/>
      <c r="W142" s="211"/>
      <c r="X142" s="211"/>
      <c r="Y142" s="211"/>
      <c r="Z142" s="211"/>
      <c r="AA142" s="186"/>
      <c r="AB142" s="186"/>
      <c r="AC142" s="211"/>
      <c r="AD142" s="211"/>
      <c r="AE142" s="211"/>
      <c r="AF142" s="211"/>
      <c r="AG142" s="211"/>
      <c r="AH142" s="211"/>
      <c r="AI142" s="211"/>
      <c r="AJ142" s="211"/>
      <c r="AK142" s="211"/>
      <c r="AL142" s="211"/>
      <c r="AM142" s="211"/>
      <c r="AN142" s="211"/>
      <c r="AO142" s="211"/>
      <c r="AP142" s="211"/>
      <c r="AQ142" s="211"/>
    </row>
    <row r="143" spans="13:43">
      <c r="M143" s="211"/>
      <c r="N143" s="211"/>
      <c r="O143" s="211"/>
      <c r="P143" s="211"/>
      <c r="Q143" s="211"/>
      <c r="R143" s="211"/>
      <c r="S143" s="211"/>
      <c r="T143" s="211"/>
      <c r="U143" s="211"/>
      <c r="V143" s="211"/>
      <c r="W143" s="211"/>
      <c r="X143" s="211"/>
      <c r="Y143" s="211"/>
      <c r="Z143" s="211"/>
      <c r="AA143" s="186"/>
      <c r="AB143" s="186"/>
      <c r="AC143" s="211"/>
      <c r="AD143" s="211"/>
      <c r="AE143" s="211"/>
      <c r="AF143" s="211"/>
      <c r="AG143" s="211"/>
      <c r="AH143" s="211"/>
      <c r="AI143" s="211"/>
      <c r="AJ143" s="211"/>
      <c r="AK143" s="211"/>
      <c r="AL143" s="211"/>
      <c r="AM143" s="211"/>
      <c r="AN143" s="211"/>
      <c r="AO143" s="211"/>
      <c r="AP143" s="211"/>
      <c r="AQ143" s="211"/>
    </row>
    <row r="144" spans="13:43">
      <c r="M144" s="211"/>
      <c r="N144" s="211"/>
      <c r="O144" s="211"/>
      <c r="P144" s="211"/>
      <c r="Q144" s="211"/>
      <c r="R144" s="211"/>
      <c r="S144" s="211"/>
      <c r="T144" s="211"/>
      <c r="U144" s="211"/>
      <c r="V144" s="211"/>
      <c r="W144" s="211"/>
      <c r="X144" s="211"/>
      <c r="Y144" s="211"/>
      <c r="Z144" s="211"/>
      <c r="AA144" s="186"/>
      <c r="AB144" s="186"/>
      <c r="AC144" s="211"/>
      <c r="AD144" s="211"/>
      <c r="AE144" s="211"/>
      <c r="AF144" s="211"/>
      <c r="AG144" s="211"/>
      <c r="AH144" s="211"/>
      <c r="AI144" s="211"/>
      <c r="AJ144" s="211"/>
      <c r="AK144" s="211"/>
      <c r="AL144" s="211"/>
      <c r="AM144" s="211"/>
      <c r="AN144" s="211"/>
      <c r="AO144" s="211"/>
      <c r="AP144" s="211"/>
      <c r="AQ144" s="211"/>
    </row>
    <row r="145" spans="13:43">
      <c r="M145" s="211"/>
      <c r="N145" s="211"/>
      <c r="O145" s="211"/>
      <c r="P145" s="211"/>
      <c r="Q145" s="211"/>
      <c r="R145" s="211"/>
      <c r="S145" s="211"/>
      <c r="T145" s="211"/>
      <c r="U145" s="211"/>
      <c r="V145" s="211"/>
      <c r="W145" s="211"/>
      <c r="X145" s="211"/>
      <c r="Y145" s="211"/>
      <c r="Z145" s="211"/>
      <c r="AA145" s="186"/>
      <c r="AB145" s="186"/>
      <c r="AC145" s="211"/>
      <c r="AD145" s="211"/>
      <c r="AE145" s="211"/>
      <c r="AF145" s="211"/>
      <c r="AG145" s="211"/>
      <c r="AH145" s="211"/>
      <c r="AI145" s="211"/>
      <c r="AJ145" s="211"/>
      <c r="AK145" s="211"/>
      <c r="AL145" s="211"/>
      <c r="AM145" s="211"/>
      <c r="AN145" s="211"/>
      <c r="AO145" s="211"/>
      <c r="AP145" s="211"/>
      <c r="AQ145" s="211"/>
    </row>
    <row r="146" spans="13:43">
      <c r="M146" s="211"/>
      <c r="N146" s="211"/>
      <c r="O146" s="211"/>
      <c r="P146" s="211"/>
      <c r="Q146" s="211"/>
      <c r="R146" s="211"/>
      <c r="S146" s="211"/>
      <c r="T146" s="211"/>
      <c r="U146" s="211"/>
      <c r="V146" s="211"/>
      <c r="W146" s="211"/>
      <c r="X146" s="211"/>
      <c r="Y146" s="211"/>
      <c r="Z146" s="211"/>
      <c r="AA146" s="186"/>
      <c r="AB146" s="186"/>
      <c r="AC146" s="211"/>
      <c r="AD146" s="211"/>
      <c r="AE146" s="211"/>
      <c r="AF146" s="211"/>
      <c r="AG146" s="211"/>
      <c r="AH146" s="211"/>
      <c r="AI146" s="211"/>
      <c r="AJ146" s="211"/>
      <c r="AK146" s="211"/>
      <c r="AL146" s="211"/>
      <c r="AM146" s="211"/>
      <c r="AN146" s="211"/>
      <c r="AO146" s="211"/>
      <c r="AP146" s="211"/>
      <c r="AQ146" s="211"/>
    </row>
    <row r="147" spans="13:43">
      <c r="M147" s="211"/>
      <c r="N147" s="211"/>
      <c r="O147" s="211"/>
      <c r="P147" s="211"/>
      <c r="Q147" s="211"/>
      <c r="R147" s="211"/>
      <c r="S147" s="211"/>
      <c r="T147" s="211"/>
      <c r="U147" s="211"/>
      <c r="V147" s="211"/>
      <c r="W147" s="211"/>
      <c r="X147" s="211"/>
      <c r="Y147" s="211"/>
      <c r="Z147" s="211"/>
      <c r="AA147" s="186"/>
      <c r="AB147" s="186"/>
      <c r="AC147" s="211"/>
      <c r="AD147" s="211"/>
      <c r="AE147" s="211"/>
      <c r="AF147" s="211"/>
      <c r="AG147" s="211"/>
      <c r="AH147" s="211"/>
      <c r="AI147" s="211"/>
      <c r="AJ147" s="211"/>
      <c r="AK147" s="211"/>
      <c r="AL147" s="211"/>
      <c r="AM147" s="211"/>
      <c r="AN147" s="211"/>
      <c r="AO147" s="211"/>
      <c r="AP147" s="211"/>
      <c r="AQ147" s="211"/>
    </row>
    <row r="148" spans="13:43">
      <c r="M148" s="211"/>
      <c r="N148" s="211"/>
      <c r="O148" s="211"/>
      <c r="P148" s="211"/>
      <c r="Q148" s="211"/>
      <c r="R148" s="211"/>
      <c r="S148" s="211"/>
      <c r="T148" s="211"/>
      <c r="U148" s="211"/>
      <c r="V148" s="211"/>
      <c r="W148" s="211"/>
      <c r="X148" s="211"/>
      <c r="Y148" s="211"/>
      <c r="Z148" s="211"/>
      <c r="AA148" s="186"/>
      <c r="AB148" s="186"/>
      <c r="AC148" s="211"/>
      <c r="AD148" s="211"/>
      <c r="AE148" s="211"/>
      <c r="AF148" s="211"/>
      <c r="AG148" s="211"/>
      <c r="AH148" s="211"/>
      <c r="AI148" s="211"/>
      <c r="AJ148" s="211"/>
      <c r="AK148" s="211"/>
      <c r="AL148" s="211"/>
      <c r="AM148" s="211"/>
      <c r="AN148" s="211"/>
      <c r="AO148" s="211"/>
      <c r="AP148" s="211"/>
      <c r="AQ148" s="211"/>
    </row>
    <row r="149" spans="13:43">
      <c r="M149" s="211"/>
      <c r="N149" s="211"/>
      <c r="O149" s="211"/>
      <c r="P149" s="211"/>
      <c r="Q149" s="211"/>
      <c r="R149" s="211"/>
      <c r="S149" s="211"/>
      <c r="T149" s="211"/>
      <c r="U149" s="211"/>
      <c r="V149" s="211"/>
      <c r="W149" s="211"/>
      <c r="X149" s="211"/>
      <c r="Y149" s="211"/>
      <c r="Z149" s="211"/>
      <c r="AA149" s="186"/>
      <c r="AB149" s="186"/>
      <c r="AC149" s="211"/>
      <c r="AD149" s="211"/>
      <c r="AE149" s="211"/>
      <c r="AF149" s="211"/>
      <c r="AG149" s="211"/>
      <c r="AH149" s="211"/>
      <c r="AI149" s="211"/>
      <c r="AJ149" s="211"/>
      <c r="AK149" s="211"/>
      <c r="AL149" s="211"/>
      <c r="AM149" s="211"/>
      <c r="AN149" s="211"/>
      <c r="AO149" s="211"/>
      <c r="AP149" s="211"/>
      <c r="AQ149" s="211"/>
    </row>
    <row r="150" spans="13:43">
      <c r="M150" s="211"/>
      <c r="N150" s="211"/>
      <c r="O150" s="211"/>
      <c r="P150" s="211"/>
      <c r="Q150" s="211"/>
      <c r="R150" s="211"/>
      <c r="S150" s="211"/>
      <c r="T150" s="211"/>
      <c r="U150" s="211"/>
      <c r="V150" s="211"/>
      <c r="W150" s="211"/>
      <c r="X150" s="211"/>
      <c r="Y150" s="211"/>
      <c r="Z150" s="211"/>
      <c r="AA150" s="186"/>
      <c r="AB150" s="186"/>
      <c r="AC150" s="211"/>
      <c r="AD150" s="211"/>
      <c r="AE150" s="211"/>
      <c r="AF150" s="211"/>
      <c r="AG150" s="211"/>
      <c r="AH150" s="211"/>
      <c r="AI150" s="211"/>
      <c r="AJ150" s="211"/>
      <c r="AK150" s="211"/>
      <c r="AL150" s="211"/>
      <c r="AM150" s="211"/>
      <c r="AN150" s="211"/>
      <c r="AO150" s="211"/>
      <c r="AP150" s="211"/>
      <c r="AQ150" s="211"/>
    </row>
    <row r="151" spans="13:43">
      <c r="M151" s="211"/>
      <c r="N151" s="211"/>
      <c r="O151" s="211"/>
      <c r="P151" s="211"/>
      <c r="Q151" s="211"/>
      <c r="R151" s="211"/>
      <c r="S151" s="211"/>
      <c r="T151" s="211"/>
      <c r="U151" s="211"/>
      <c r="V151" s="211"/>
      <c r="W151" s="211"/>
      <c r="X151" s="211"/>
      <c r="Y151" s="211"/>
      <c r="Z151" s="211"/>
      <c r="AA151" s="186"/>
      <c r="AB151" s="186"/>
      <c r="AC151" s="211"/>
      <c r="AD151" s="211"/>
      <c r="AE151" s="211"/>
      <c r="AF151" s="211"/>
      <c r="AG151" s="211"/>
      <c r="AH151" s="211"/>
      <c r="AI151" s="211"/>
      <c r="AJ151" s="211"/>
      <c r="AK151" s="211"/>
      <c r="AL151" s="211"/>
      <c r="AM151" s="211"/>
      <c r="AN151" s="211"/>
      <c r="AO151" s="211"/>
      <c r="AP151" s="211"/>
      <c r="AQ151" s="211"/>
    </row>
    <row r="152" spans="13:43">
      <c r="M152" s="211"/>
      <c r="N152" s="211"/>
      <c r="O152" s="211"/>
      <c r="P152" s="211"/>
      <c r="Q152" s="211"/>
      <c r="R152" s="211"/>
      <c r="S152" s="211"/>
      <c r="T152" s="211"/>
      <c r="U152" s="211"/>
      <c r="V152" s="211"/>
      <c r="W152" s="211"/>
      <c r="X152" s="211"/>
      <c r="Y152" s="211"/>
      <c r="Z152" s="211"/>
      <c r="AA152" s="186"/>
      <c r="AB152" s="186"/>
      <c r="AC152" s="211"/>
      <c r="AD152" s="211"/>
      <c r="AE152" s="211"/>
      <c r="AF152" s="211"/>
      <c r="AG152" s="211"/>
      <c r="AH152" s="211"/>
      <c r="AI152" s="211"/>
      <c r="AJ152" s="211"/>
      <c r="AK152" s="211"/>
      <c r="AL152" s="211"/>
      <c r="AM152" s="211"/>
      <c r="AN152" s="211"/>
      <c r="AO152" s="211"/>
      <c r="AP152" s="211"/>
      <c r="AQ152" s="211"/>
    </row>
    <row r="153" spans="13:43">
      <c r="M153" s="211"/>
      <c r="N153" s="211"/>
      <c r="O153" s="211"/>
      <c r="P153" s="211"/>
      <c r="Q153" s="211"/>
      <c r="R153" s="211"/>
      <c r="S153" s="211"/>
      <c r="T153" s="211"/>
      <c r="U153" s="211"/>
      <c r="V153" s="211"/>
      <c r="W153" s="211"/>
      <c r="X153" s="211"/>
      <c r="Y153" s="211"/>
      <c r="Z153" s="211"/>
      <c r="AA153" s="186"/>
      <c r="AB153" s="186"/>
      <c r="AC153" s="211"/>
      <c r="AD153" s="211"/>
      <c r="AE153" s="211"/>
      <c r="AF153" s="211"/>
      <c r="AG153" s="211"/>
      <c r="AH153" s="211"/>
      <c r="AI153" s="211"/>
      <c r="AJ153" s="211"/>
      <c r="AK153" s="211"/>
      <c r="AL153" s="211"/>
      <c r="AM153" s="211"/>
      <c r="AN153" s="211"/>
      <c r="AO153" s="211"/>
      <c r="AP153" s="211"/>
      <c r="AQ153" s="211"/>
    </row>
    <row r="154" spans="13:43">
      <c r="M154" s="211"/>
      <c r="N154" s="211"/>
      <c r="O154" s="211"/>
      <c r="P154" s="211"/>
      <c r="Q154" s="211"/>
      <c r="R154" s="211"/>
      <c r="S154" s="211"/>
      <c r="T154" s="211"/>
      <c r="U154" s="211"/>
      <c r="V154" s="211"/>
      <c r="W154" s="211"/>
      <c r="X154" s="211"/>
      <c r="Y154" s="211"/>
      <c r="Z154" s="211"/>
      <c r="AA154" s="186"/>
      <c r="AB154" s="186"/>
      <c r="AC154" s="211"/>
      <c r="AD154" s="211"/>
      <c r="AE154" s="211"/>
      <c r="AF154" s="211"/>
      <c r="AG154" s="211"/>
      <c r="AH154" s="211"/>
      <c r="AI154" s="211"/>
      <c r="AJ154" s="211"/>
      <c r="AK154" s="211"/>
      <c r="AL154" s="211"/>
      <c r="AM154" s="211"/>
      <c r="AN154" s="211"/>
      <c r="AO154" s="211"/>
      <c r="AP154" s="211"/>
      <c r="AQ154" s="211"/>
    </row>
    <row r="155" spans="13:43">
      <c r="M155" s="211"/>
      <c r="N155" s="211"/>
      <c r="O155" s="211"/>
      <c r="P155" s="211"/>
      <c r="Q155" s="211"/>
      <c r="R155" s="211"/>
      <c r="S155" s="211"/>
      <c r="T155" s="211"/>
      <c r="U155" s="211"/>
      <c r="V155" s="211"/>
      <c r="W155" s="211"/>
      <c r="X155" s="211"/>
      <c r="Y155" s="211"/>
      <c r="Z155" s="211"/>
      <c r="AA155" s="186"/>
      <c r="AB155" s="186"/>
      <c r="AC155" s="211"/>
      <c r="AD155" s="211"/>
      <c r="AE155" s="211"/>
      <c r="AF155" s="211"/>
      <c r="AG155" s="211"/>
      <c r="AH155" s="211"/>
      <c r="AI155" s="211"/>
      <c r="AJ155" s="211"/>
      <c r="AK155" s="211"/>
      <c r="AL155" s="211"/>
      <c r="AM155" s="211"/>
      <c r="AN155" s="211"/>
      <c r="AO155" s="211"/>
      <c r="AP155" s="211"/>
      <c r="AQ155" s="211"/>
    </row>
    <row r="156" spans="13:43">
      <c r="M156" s="211"/>
      <c r="N156" s="211"/>
      <c r="O156" s="211"/>
      <c r="P156" s="211"/>
      <c r="Q156" s="211"/>
      <c r="R156" s="211"/>
      <c r="S156" s="211"/>
      <c r="T156" s="211"/>
      <c r="U156" s="211"/>
      <c r="V156" s="211"/>
      <c r="W156" s="211"/>
      <c r="X156" s="211"/>
      <c r="Y156" s="211"/>
      <c r="Z156" s="211"/>
      <c r="AA156" s="186"/>
      <c r="AB156" s="186"/>
      <c r="AC156" s="211"/>
      <c r="AD156" s="211"/>
      <c r="AE156" s="211"/>
      <c r="AF156" s="211"/>
      <c r="AG156" s="211"/>
      <c r="AH156" s="211"/>
      <c r="AI156" s="211"/>
      <c r="AJ156" s="211"/>
      <c r="AK156" s="211"/>
      <c r="AL156" s="211"/>
      <c r="AM156" s="211"/>
      <c r="AN156" s="211"/>
      <c r="AO156" s="211"/>
      <c r="AP156" s="211"/>
      <c r="AQ156" s="211"/>
    </row>
    <row r="157" spans="13:43">
      <c r="M157" s="211"/>
      <c r="N157" s="211"/>
      <c r="O157" s="211"/>
      <c r="P157" s="211"/>
      <c r="Q157" s="211"/>
      <c r="R157" s="211"/>
      <c r="S157" s="211"/>
      <c r="T157" s="211"/>
      <c r="U157" s="211"/>
      <c r="V157" s="211"/>
      <c r="W157" s="211"/>
      <c r="X157" s="211"/>
      <c r="Y157" s="211"/>
      <c r="Z157" s="211"/>
      <c r="AA157" s="186"/>
      <c r="AB157" s="186"/>
      <c r="AC157" s="211"/>
      <c r="AD157" s="211"/>
      <c r="AE157" s="211"/>
      <c r="AF157" s="211"/>
      <c r="AG157" s="211"/>
      <c r="AH157" s="211"/>
      <c r="AI157" s="211"/>
      <c r="AJ157" s="211"/>
      <c r="AK157" s="211"/>
      <c r="AL157" s="211"/>
      <c r="AM157" s="211"/>
      <c r="AN157" s="211"/>
      <c r="AO157" s="211"/>
      <c r="AP157" s="211"/>
      <c r="AQ157" s="211"/>
    </row>
    <row r="158" spans="13:43">
      <c r="M158" s="211"/>
      <c r="N158" s="211"/>
      <c r="O158" s="211"/>
      <c r="P158" s="211"/>
      <c r="Q158" s="211"/>
      <c r="R158" s="211"/>
      <c r="S158" s="211"/>
      <c r="T158" s="211"/>
      <c r="U158" s="211"/>
      <c r="V158" s="211"/>
      <c r="W158" s="211"/>
      <c r="X158" s="211"/>
      <c r="Y158" s="211"/>
      <c r="Z158" s="211"/>
      <c r="AA158" s="186"/>
      <c r="AB158" s="186"/>
      <c r="AC158" s="211"/>
      <c r="AD158" s="211"/>
      <c r="AE158" s="211"/>
      <c r="AF158" s="211"/>
      <c r="AG158" s="211"/>
      <c r="AH158" s="211"/>
      <c r="AI158" s="211"/>
      <c r="AJ158" s="211"/>
      <c r="AK158" s="211"/>
      <c r="AL158" s="211"/>
      <c r="AM158" s="211"/>
      <c r="AN158" s="211"/>
      <c r="AO158" s="211"/>
      <c r="AP158" s="211"/>
      <c r="AQ158" s="211"/>
    </row>
    <row r="159" spans="13:43">
      <c r="M159" s="211"/>
      <c r="N159" s="211"/>
      <c r="O159" s="211"/>
      <c r="P159" s="211"/>
      <c r="Q159" s="211"/>
      <c r="R159" s="211"/>
      <c r="S159" s="211"/>
      <c r="T159" s="211"/>
      <c r="U159" s="211"/>
      <c r="V159" s="211"/>
      <c r="W159" s="211"/>
      <c r="X159" s="211"/>
      <c r="Y159" s="211"/>
      <c r="Z159" s="211"/>
      <c r="AA159" s="186"/>
      <c r="AB159" s="186"/>
      <c r="AC159" s="211"/>
      <c r="AD159" s="211"/>
      <c r="AE159" s="211"/>
      <c r="AF159" s="211"/>
      <c r="AG159" s="211"/>
      <c r="AH159" s="211"/>
      <c r="AI159" s="211"/>
      <c r="AJ159" s="211"/>
      <c r="AK159" s="211"/>
      <c r="AL159" s="211"/>
      <c r="AM159" s="211"/>
      <c r="AN159" s="211"/>
      <c r="AO159" s="211"/>
      <c r="AP159" s="211"/>
      <c r="AQ159" s="211"/>
    </row>
    <row r="160" spans="13:43">
      <c r="M160" s="211"/>
      <c r="N160" s="211"/>
      <c r="O160" s="211"/>
      <c r="P160" s="211"/>
      <c r="Q160" s="211"/>
      <c r="R160" s="211"/>
      <c r="S160" s="211"/>
      <c r="T160" s="211"/>
      <c r="U160" s="211"/>
      <c r="V160" s="211"/>
      <c r="W160" s="211"/>
      <c r="X160" s="211"/>
      <c r="Y160" s="211"/>
      <c r="Z160" s="211"/>
      <c r="AA160" s="186"/>
      <c r="AB160" s="186"/>
      <c r="AC160" s="211"/>
      <c r="AD160" s="211"/>
      <c r="AE160" s="211"/>
      <c r="AF160" s="211"/>
      <c r="AG160" s="211"/>
      <c r="AH160" s="211"/>
      <c r="AI160" s="211"/>
      <c r="AJ160" s="211"/>
      <c r="AK160" s="211"/>
      <c r="AL160" s="211"/>
      <c r="AM160" s="211"/>
      <c r="AN160" s="211"/>
      <c r="AO160" s="211"/>
      <c r="AP160" s="211"/>
      <c r="AQ160" s="211"/>
    </row>
    <row r="161" spans="13:43">
      <c r="M161" s="211"/>
      <c r="N161" s="211"/>
      <c r="O161" s="211"/>
      <c r="P161" s="211"/>
      <c r="Q161" s="211"/>
      <c r="R161" s="211"/>
      <c r="S161" s="211"/>
      <c r="T161" s="211"/>
      <c r="U161" s="211"/>
      <c r="V161" s="211"/>
      <c r="W161" s="211"/>
      <c r="X161" s="211"/>
      <c r="Y161" s="211"/>
      <c r="Z161" s="211"/>
      <c r="AA161" s="186"/>
      <c r="AB161" s="186"/>
      <c r="AC161" s="211"/>
      <c r="AD161" s="211"/>
      <c r="AE161" s="211"/>
      <c r="AF161" s="211"/>
      <c r="AG161" s="211"/>
      <c r="AH161" s="211"/>
      <c r="AI161" s="211"/>
      <c r="AJ161" s="211"/>
      <c r="AK161" s="211"/>
      <c r="AL161" s="211"/>
      <c r="AM161" s="211"/>
      <c r="AN161" s="211"/>
      <c r="AO161" s="211"/>
      <c r="AP161" s="211"/>
      <c r="AQ161" s="211"/>
    </row>
    <row r="162" spans="13:43">
      <c r="M162" s="211"/>
      <c r="N162" s="211"/>
      <c r="O162" s="211"/>
      <c r="P162" s="211"/>
      <c r="Q162" s="211"/>
      <c r="R162" s="211"/>
      <c r="S162" s="211"/>
      <c r="T162" s="211"/>
      <c r="U162" s="211"/>
      <c r="V162" s="211"/>
      <c r="W162" s="211"/>
      <c r="X162" s="211"/>
      <c r="Y162" s="211"/>
      <c r="Z162" s="211"/>
      <c r="AA162" s="186"/>
      <c r="AB162" s="186"/>
      <c r="AC162" s="211"/>
      <c r="AD162" s="211"/>
      <c r="AE162" s="211"/>
      <c r="AF162" s="211"/>
      <c r="AG162" s="211"/>
      <c r="AH162" s="211"/>
      <c r="AI162" s="211"/>
      <c r="AJ162" s="211"/>
      <c r="AK162" s="211"/>
      <c r="AL162" s="211"/>
      <c r="AM162" s="211"/>
      <c r="AN162" s="211"/>
      <c r="AO162" s="211"/>
      <c r="AP162" s="211"/>
      <c r="AQ162" s="211"/>
    </row>
    <row r="163" spans="13:43">
      <c r="M163" s="211"/>
      <c r="N163" s="211"/>
      <c r="O163" s="211"/>
      <c r="P163" s="211"/>
      <c r="Q163" s="211"/>
      <c r="R163" s="211"/>
      <c r="S163" s="211"/>
      <c r="T163" s="211"/>
      <c r="U163" s="211"/>
      <c r="V163" s="211"/>
      <c r="W163" s="211"/>
      <c r="X163" s="211"/>
      <c r="Y163" s="211"/>
      <c r="Z163" s="211"/>
      <c r="AA163" s="186"/>
      <c r="AB163" s="186"/>
      <c r="AC163" s="211"/>
      <c r="AD163" s="211"/>
      <c r="AE163" s="211"/>
      <c r="AF163" s="211"/>
      <c r="AG163" s="211"/>
      <c r="AH163" s="211"/>
      <c r="AI163" s="211"/>
      <c r="AJ163" s="211"/>
      <c r="AK163" s="211"/>
      <c r="AL163" s="211"/>
      <c r="AM163" s="211"/>
      <c r="AN163" s="211"/>
      <c r="AO163" s="211"/>
      <c r="AP163" s="211"/>
      <c r="AQ163" s="211"/>
    </row>
    <row r="164" spans="13:43">
      <c r="M164" s="211"/>
      <c r="N164" s="211"/>
      <c r="O164" s="211"/>
      <c r="P164" s="211"/>
      <c r="Q164" s="211"/>
      <c r="R164" s="211"/>
      <c r="S164" s="211"/>
      <c r="T164" s="211"/>
      <c r="U164" s="211"/>
      <c r="V164" s="211"/>
      <c r="W164" s="211"/>
      <c r="X164" s="211"/>
      <c r="Y164" s="211"/>
      <c r="Z164" s="211"/>
      <c r="AA164" s="186"/>
      <c r="AB164" s="186"/>
      <c r="AC164" s="211"/>
      <c r="AD164" s="211"/>
      <c r="AE164" s="211"/>
      <c r="AF164" s="211"/>
      <c r="AG164" s="211"/>
      <c r="AH164" s="211"/>
      <c r="AI164" s="211"/>
      <c r="AJ164" s="211"/>
      <c r="AK164" s="211"/>
      <c r="AL164" s="211"/>
      <c r="AM164" s="211"/>
      <c r="AN164" s="211"/>
      <c r="AO164" s="211"/>
      <c r="AP164" s="211"/>
      <c r="AQ164" s="211"/>
    </row>
    <row r="165" spans="13:43">
      <c r="M165" s="211"/>
      <c r="N165" s="211"/>
      <c r="O165" s="211"/>
      <c r="P165" s="211"/>
      <c r="Q165" s="211"/>
      <c r="R165" s="211"/>
      <c r="S165" s="211"/>
      <c r="T165" s="211"/>
      <c r="U165" s="211"/>
      <c r="V165" s="211"/>
      <c r="W165" s="211"/>
      <c r="X165" s="211"/>
      <c r="Y165" s="211"/>
      <c r="Z165" s="211"/>
      <c r="AA165" s="186"/>
      <c r="AB165" s="186"/>
      <c r="AC165" s="211"/>
      <c r="AD165" s="211"/>
      <c r="AE165" s="211"/>
      <c r="AF165" s="211"/>
      <c r="AG165" s="211"/>
      <c r="AH165" s="211"/>
      <c r="AI165" s="211"/>
      <c r="AJ165" s="211"/>
      <c r="AK165" s="211"/>
      <c r="AL165" s="211"/>
      <c r="AM165" s="211"/>
      <c r="AN165" s="211"/>
      <c r="AO165" s="211"/>
      <c r="AP165" s="211"/>
      <c r="AQ165" s="211"/>
    </row>
    <row r="166" spans="13:43">
      <c r="M166" s="211"/>
      <c r="N166" s="211"/>
      <c r="O166" s="211"/>
      <c r="P166" s="211"/>
      <c r="Q166" s="211"/>
      <c r="R166" s="211"/>
      <c r="S166" s="211"/>
      <c r="T166" s="211"/>
      <c r="U166" s="211"/>
      <c r="V166" s="211"/>
      <c r="W166" s="211"/>
      <c r="X166" s="211"/>
      <c r="Y166" s="211"/>
      <c r="Z166" s="211"/>
      <c r="AA166" s="186"/>
      <c r="AB166" s="186"/>
      <c r="AC166" s="186"/>
      <c r="AD166" s="186"/>
      <c r="AE166" s="186"/>
      <c r="AF166" s="186"/>
      <c r="AG166" s="186"/>
      <c r="AH166" s="186"/>
      <c r="AI166" s="186"/>
      <c r="AJ166" s="186"/>
      <c r="AK166" s="186"/>
      <c r="AL166" s="186"/>
      <c r="AM166" s="186"/>
      <c r="AN166" s="186"/>
      <c r="AO166" s="186"/>
      <c r="AP166" s="186"/>
      <c r="AQ166" s="186"/>
    </row>
    <row r="167" spans="13:43">
      <c r="M167" s="211"/>
      <c r="N167" s="211"/>
      <c r="O167" s="211"/>
      <c r="P167" s="211"/>
      <c r="Q167" s="211"/>
      <c r="R167" s="211"/>
      <c r="S167" s="211"/>
      <c r="T167" s="211"/>
      <c r="U167" s="211"/>
      <c r="V167" s="211"/>
      <c r="W167" s="211"/>
      <c r="X167" s="211"/>
      <c r="Y167" s="211"/>
      <c r="Z167" s="211"/>
      <c r="AA167" s="186"/>
      <c r="AB167" s="186"/>
      <c r="AC167" s="186"/>
      <c r="AD167" s="186"/>
      <c r="AE167" s="186"/>
      <c r="AF167" s="186"/>
      <c r="AG167" s="186"/>
      <c r="AH167" s="186"/>
      <c r="AI167" s="186"/>
      <c r="AJ167" s="186"/>
      <c r="AK167" s="186"/>
      <c r="AL167" s="186"/>
      <c r="AM167" s="186"/>
      <c r="AN167" s="186"/>
      <c r="AO167" s="186"/>
      <c r="AP167" s="186"/>
      <c r="AQ167" s="186"/>
    </row>
    <row r="168" spans="13:43">
      <c r="M168" s="211"/>
      <c r="N168" s="211"/>
      <c r="O168" s="211"/>
      <c r="P168" s="211"/>
      <c r="Q168" s="211"/>
      <c r="R168" s="211"/>
      <c r="S168" s="211"/>
      <c r="T168" s="211"/>
      <c r="U168" s="211"/>
      <c r="V168" s="211"/>
      <c r="W168" s="211"/>
      <c r="X168" s="211"/>
      <c r="Y168" s="211"/>
      <c r="Z168" s="211"/>
      <c r="AA168" s="186"/>
      <c r="AB168" s="186"/>
      <c r="AC168" s="186"/>
      <c r="AD168" s="186"/>
      <c r="AE168" s="186"/>
      <c r="AF168" s="186"/>
      <c r="AG168" s="186"/>
      <c r="AH168" s="186"/>
      <c r="AI168" s="186"/>
      <c r="AJ168" s="186"/>
      <c r="AK168" s="186"/>
      <c r="AL168" s="186"/>
      <c r="AM168" s="186"/>
      <c r="AN168" s="186"/>
      <c r="AO168" s="186"/>
      <c r="AP168" s="186"/>
      <c r="AQ168" s="186"/>
    </row>
    <row r="169" spans="13:43">
      <c r="M169" s="211"/>
      <c r="N169" s="211"/>
      <c r="O169" s="211"/>
      <c r="P169" s="211"/>
      <c r="Q169" s="211"/>
      <c r="R169" s="211"/>
      <c r="S169" s="211"/>
      <c r="T169" s="211"/>
      <c r="U169" s="211"/>
      <c r="V169" s="211"/>
      <c r="W169" s="211"/>
      <c r="X169" s="211"/>
      <c r="Y169" s="211"/>
      <c r="Z169" s="211"/>
      <c r="AA169" s="186"/>
      <c r="AB169" s="186"/>
      <c r="AC169" s="186"/>
      <c r="AD169" s="186"/>
      <c r="AE169" s="186"/>
      <c r="AF169" s="186"/>
      <c r="AG169" s="186"/>
      <c r="AH169" s="186"/>
      <c r="AI169" s="186"/>
      <c r="AJ169" s="186"/>
      <c r="AK169" s="186"/>
      <c r="AL169" s="186"/>
      <c r="AM169" s="186"/>
      <c r="AN169" s="186"/>
      <c r="AO169" s="186"/>
      <c r="AP169" s="186"/>
      <c r="AQ169" s="186"/>
    </row>
    <row r="170" spans="13:43">
      <c r="M170" s="211"/>
      <c r="N170" s="211"/>
      <c r="O170" s="211"/>
      <c r="P170" s="211"/>
      <c r="Q170" s="211"/>
      <c r="R170" s="211"/>
      <c r="S170" s="211"/>
      <c r="T170" s="211"/>
      <c r="U170" s="211"/>
      <c r="V170" s="211"/>
      <c r="W170" s="211"/>
      <c r="X170" s="211"/>
      <c r="Y170" s="211"/>
      <c r="Z170" s="211"/>
      <c r="AA170" s="186"/>
      <c r="AB170" s="186"/>
      <c r="AC170" s="186"/>
      <c r="AD170" s="186"/>
      <c r="AE170" s="186"/>
      <c r="AF170" s="186"/>
      <c r="AG170" s="186"/>
      <c r="AH170" s="186"/>
      <c r="AI170" s="186"/>
      <c r="AJ170" s="186"/>
      <c r="AK170" s="186"/>
      <c r="AL170" s="186"/>
      <c r="AM170" s="186"/>
      <c r="AN170" s="186"/>
      <c r="AO170" s="186"/>
      <c r="AP170" s="186"/>
      <c r="AQ170" s="186"/>
    </row>
    <row r="171" spans="13:43">
      <c r="M171" s="211"/>
      <c r="N171" s="211"/>
      <c r="O171" s="211"/>
      <c r="P171" s="211"/>
      <c r="Q171" s="211"/>
      <c r="R171" s="211"/>
      <c r="S171" s="211"/>
      <c r="T171" s="211"/>
      <c r="U171" s="211"/>
      <c r="V171" s="211"/>
      <c r="W171" s="211"/>
      <c r="X171" s="211"/>
      <c r="Y171" s="211"/>
      <c r="Z171" s="211"/>
      <c r="AA171" s="186"/>
      <c r="AB171" s="186"/>
      <c r="AC171" s="186"/>
      <c r="AD171" s="186"/>
      <c r="AE171" s="186"/>
      <c r="AF171" s="186"/>
      <c r="AG171" s="186"/>
      <c r="AH171" s="186"/>
      <c r="AI171" s="186"/>
      <c r="AJ171" s="186"/>
      <c r="AK171" s="186"/>
      <c r="AL171" s="186"/>
      <c r="AM171" s="186"/>
      <c r="AN171" s="186"/>
      <c r="AO171" s="186"/>
      <c r="AP171" s="186"/>
      <c r="AQ171" s="186"/>
    </row>
    <row r="172" spans="13:43">
      <c r="M172" s="211"/>
      <c r="N172" s="211"/>
      <c r="O172" s="211"/>
      <c r="P172" s="211"/>
      <c r="Q172" s="211"/>
      <c r="R172" s="211"/>
      <c r="S172" s="211"/>
      <c r="T172" s="211"/>
      <c r="U172" s="211"/>
      <c r="V172" s="211"/>
      <c r="W172" s="211"/>
      <c r="X172" s="211"/>
      <c r="Y172" s="211"/>
      <c r="Z172" s="211"/>
      <c r="AA172" s="186"/>
      <c r="AB172" s="186"/>
      <c r="AC172" s="186"/>
      <c r="AD172" s="186"/>
      <c r="AE172" s="186"/>
      <c r="AF172" s="186"/>
      <c r="AG172" s="186"/>
      <c r="AH172" s="186"/>
      <c r="AI172" s="186"/>
      <c r="AJ172" s="186"/>
      <c r="AK172" s="186"/>
      <c r="AL172" s="186"/>
      <c r="AM172" s="186"/>
      <c r="AN172" s="186"/>
      <c r="AO172" s="186"/>
      <c r="AP172" s="186"/>
      <c r="AQ172" s="186"/>
    </row>
    <row r="173" spans="13:43">
      <c r="M173" s="211"/>
      <c r="N173" s="211"/>
      <c r="O173" s="211"/>
      <c r="P173" s="211"/>
      <c r="Q173" s="211"/>
      <c r="R173" s="211"/>
      <c r="S173" s="211"/>
      <c r="T173" s="211"/>
      <c r="U173" s="211"/>
      <c r="V173" s="211"/>
      <c r="W173" s="211"/>
      <c r="X173" s="211"/>
      <c r="Y173" s="211"/>
      <c r="Z173" s="211"/>
      <c r="AA173" s="186"/>
      <c r="AB173" s="186"/>
      <c r="AC173" s="186"/>
      <c r="AD173" s="186"/>
      <c r="AE173" s="186"/>
      <c r="AF173" s="186"/>
      <c r="AG173" s="186"/>
      <c r="AH173" s="186"/>
      <c r="AI173" s="186"/>
      <c r="AJ173" s="186"/>
      <c r="AK173" s="186"/>
      <c r="AL173" s="186"/>
      <c r="AM173" s="186"/>
      <c r="AN173" s="186"/>
      <c r="AO173" s="186"/>
      <c r="AP173" s="186"/>
      <c r="AQ173" s="186"/>
    </row>
    <row r="174" spans="13:43">
      <c r="M174" s="211"/>
      <c r="N174" s="211"/>
      <c r="O174" s="211"/>
      <c r="P174" s="211"/>
      <c r="Q174" s="211"/>
      <c r="R174" s="211"/>
      <c r="S174" s="211"/>
      <c r="T174" s="211"/>
      <c r="U174" s="211"/>
      <c r="V174" s="211"/>
      <c r="W174" s="211"/>
      <c r="X174" s="211"/>
      <c r="Y174" s="211"/>
      <c r="Z174" s="211"/>
      <c r="AA174" s="186"/>
      <c r="AB174" s="186"/>
      <c r="AC174" s="186"/>
      <c r="AD174" s="186"/>
      <c r="AE174" s="186"/>
      <c r="AF174" s="186"/>
      <c r="AG174" s="186"/>
      <c r="AH174" s="186"/>
      <c r="AI174" s="186"/>
      <c r="AJ174" s="186"/>
      <c r="AK174" s="186"/>
      <c r="AL174" s="186"/>
      <c r="AM174" s="186"/>
      <c r="AN174" s="186"/>
      <c r="AO174" s="186"/>
      <c r="AP174" s="186"/>
      <c r="AQ174" s="186"/>
    </row>
    <row r="175" spans="13:43">
      <c r="M175" s="211"/>
      <c r="N175" s="211"/>
      <c r="O175" s="211"/>
      <c r="P175" s="211"/>
      <c r="Q175" s="211"/>
      <c r="R175" s="211"/>
      <c r="S175" s="211"/>
      <c r="T175" s="211"/>
      <c r="U175" s="211"/>
      <c r="V175" s="211"/>
      <c r="W175" s="211"/>
      <c r="X175" s="211"/>
      <c r="Y175" s="211"/>
      <c r="Z175" s="211"/>
      <c r="AA175" s="186"/>
      <c r="AB175" s="186"/>
      <c r="AC175" s="186"/>
      <c r="AD175" s="186"/>
      <c r="AE175" s="186"/>
      <c r="AF175" s="186"/>
      <c r="AG175" s="186"/>
      <c r="AH175" s="186"/>
      <c r="AI175" s="186"/>
      <c r="AJ175" s="186"/>
      <c r="AK175" s="186"/>
      <c r="AL175" s="186"/>
      <c r="AM175" s="186"/>
      <c r="AN175" s="186"/>
      <c r="AO175" s="186"/>
      <c r="AP175" s="186"/>
      <c r="AQ175" s="186"/>
    </row>
    <row r="176" spans="13:43">
      <c r="M176" s="211"/>
      <c r="N176" s="211"/>
      <c r="O176" s="211"/>
      <c r="P176" s="211"/>
      <c r="Q176" s="211"/>
      <c r="R176" s="211"/>
      <c r="S176" s="211"/>
      <c r="T176" s="211"/>
      <c r="U176" s="211"/>
      <c r="V176" s="211"/>
      <c r="W176" s="211"/>
      <c r="X176" s="211"/>
      <c r="Y176" s="211"/>
      <c r="Z176" s="211"/>
      <c r="AA176" s="186"/>
      <c r="AB176" s="186"/>
      <c r="AC176" s="186"/>
      <c r="AD176" s="186"/>
      <c r="AE176" s="186"/>
      <c r="AF176" s="186"/>
      <c r="AG176" s="186"/>
      <c r="AH176" s="186"/>
      <c r="AI176" s="186"/>
      <c r="AJ176" s="186"/>
      <c r="AK176" s="186"/>
      <c r="AL176" s="186"/>
      <c r="AM176" s="186"/>
      <c r="AN176" s="186"/>
      <c r="AO176" s="186"/>
      <c r="AP176" s="186"/>
      <c r="AQ176" s="186"/>
    </row>
    <row r="177" spans="13:26">
      <c r="M177" s="211"/>
      <c r="N177" s="211"/>
      <c r="O177" s="211"/>
      <c r="P177" s="211"/>
      <c r="Q177" s="211"/>
      <c r="R177" s="211"/>
      <c r="S177" s="211"/>
      <c r="T177" s="211"/>
      <c r="U177" s="211"/>
      <c r="V177" s="211"/>
      <c r="W177" s="211"/>
      <c r="X177" s="211"/>
      <c r="Y177" s="211"/>
      <c r="Z177" s="211"/>
    </row>
    <row r="178" spans="13:26">
      <c r="M178" s="211"/>
      <c r="N178" s="211"/>
      <c r="O178" s="211"/>
      <c r="P178" s="211"/>
      <c r="Q178" s="211"/>
      <c r="R178" s="211"/>
      <c r="S178" s="211"/>
      <c r="T178" s="211"/>
      <c r="U178" s="211"/>
      <c r="V178" s="211"/>
      <c r="W178" s="211"/>
      <c r="X178" s="211"/>
      <c r="Y178" s="211"/>
      <c r="Z178" s="211"/>
    </row>
    <row r="179" spans="13:26">
      <c r="M179" s="211"/>
      <c r="N179" s="211"/>
      <c r="O179" s="211"/>
      <c r="P179" s="211"/>
      <c r="Q179" s="211"/>
      <c r="R179" s="211"/>
      <c r="S179" s="211"/>
      <c r="T179" s="211"/>
      <c r="U179" s="211"/>
      <c r="V179" s="211"/>
      <c r="W179" s="211"/>
      <c r="X179" s="211"/>
      <c r="Y179" s="211"/>
      <c r="Z179" s="211"/>
    </row>
    <row r="180" spans="13:26">
      <c r="M180" s="211"/>
      <c r="N180" s="211"/>
      <c r="O180" s="211"/>
      <c r="P180" s="211"/>
      <c r="Q180" s="211"/>
      <c r="R180" s="211"/>
      <c r="S180" s="211"/>
      <c r="T180" s="211"/>
      <c r="U180" s="211"/>
      <c r="V180" s="211"/>
      <c r="W180" s="211"/>
      <c r="X180" s="211"/>
      <c r="Y180" s="211"/>
      <c r="Z180" s="211"/>
    </row>
    <row r="181" spans="13:26">
      <c r="M181" s="211"/>
      <c r="N181" s="211"/>
      <c r="O181" s="211"/>
      <c r="P181" s="211"/>
      <c r="Q181" s="211"/>
      <c r="R181" s="211"/>
      <c r="S181" s="211"/>
      <c r="T181" s="211"/>
      <c r="U181" s="211"/>
      <c r="V181" s="211"/>
      <c r="W181" s="211"/>
      <c r="X181" s="211"/>
      <c r="Y181" s="211"/>
      <c r="Z181" s="211"/>
    </row>
    <row r="182" spans="13:26">
      <c r="M182" s="211"/>
      <c r="N182" s="211"/>
      <c r="O182" s="211"/>
      <c r="P182" s="211"/>
      <c r="Q182" s="211"/>
      <c r="R182" s="211"/>
      <c r="S182" s="211"/>
      <c r="T182" s="211"/>
      <c r="U182" s="211"/>
      <c r="V182" s="211"/>
      <c r="W182" s="211"/>
      <c r="X182" s="211"/>
      <c r="Y182" s="211"/>
      <c r="Z182" s="211"/>
    </row>
    <row r="183" spans="13:26">
      <c r="M183" s="211"/>
      <c r="N183" s="211"/>
      <c r="O183" s="211"/>
      <c r="P183" s="211"/>
      <c r="Q183" s="211"/>
      <c r="R183" s="211"/>
      <c r="S183" s="211"/>
      <c r="T183" s="211"/>
      <c r="U183" s="211"/>
      <c r="V183" s="211"/>
      <c r="W183" s="211"/>
      <c r="X183" s="211"/>
      <c r="Y183" s="211"/>
      <c r="Z183" s="211"/>
    </row>
    <row r="184" spans="13:26">
      <c r="M184" s="211"/>
      <c r="N184" s="211"/>
      <c r="O184" s="211"/>
      <c r="P184" s="211"/>
      <c r="Q184" s="211"/>
      <c r="R184" s="211"/>
      <c r="S184" s="211"/>
      <c r="T184" s="211"/>
      <c r="U184" s="211"/>
      <c r="V184" s="211"/>
      <c r="W184" s="211"/>
      <c r="X184" s="211"/>
      <c r="Y184" s="211"/>
      <c r="Z184" s="211"/>
    </row>
    <row r="185" spans="13:26">
      <c r="M185" s="211"/>
      <c r="N185" s="211"/>
      <c r="O185" s="211"/>
      <c r="P185" s="211"/>
      <c r="Q185" s="211"/>
      <c r="R185" s="211"/>
      <c r="S185" s="211"/>
      <c r="T185" s="211"/>
      <c r="U185" s="211"/>
      <c r="V185" s="211"/>
      <c r="W185" s="211"/>
      <c r="X185" s="211"/>
      <c r="Y185" s="211"/>
      <c r="Z185" s="211"/>
    </row>
    <row r="186" spans="13:26">
      <c r="M186" s="211"/>
      <c r="N186" s="211"/>
      <c r="O186" s="211"/>
      <c r="P186" s="211"/>
      <c r="Q186" s="211"/>
      <c r="R186" s="211"/>
      <c r="S186" s="211"/>
      <c r="T186" s="211"/>
      <c r="U186" s="211"/>
      <c r="V186" s="211"/>
      <c r="W186" s="211"/>
      <c r="X186" s="211"/>
      <c r="Y186" s="211"/>
      <c r="Z186" s="211"/>
    </row>
    <row r="187" spans="13:26">
      <c r="M187" s="211"/>
      <c r="N187" s="211"/>
      <c r="O187" s="211"/>
      <c r="P187" s="211"/>
      <c r="Q187" s="211"/>
      <c r="R187" s="211"/>
      <c r="S187" s="211"/>
      <c r="T187" s="211"/>
      <c r="U187" s="211"/>
      <c r="V187" s="211"/>
      <c r="W187" s="211"/>
      <c r="X187" s="211"/>
      <c r="Y187" s="211"/>
      <c r="Z187" s="211"/>
    </row>
    <row r="188" spans="13:26">
      <c r="M188" s="211"/>
      <c r="N188" s="211"/>
      <c r="O188" s="211"/>
      <c r="P188" s="211"/>
      <c r="Q188" s="211"/>
      <c r="R188" s="211"/>
      <c r="S188" s="211"/>
      <c r="T188" s="211"/>
      <c r="U188" s="211"/>
      <c r="V188" s="211"/>
      <c r="W188" s="211"/>
      <c r="X188" s="211"/>
      <c r="Y188" s="211"/>
      <c r="Z188" s="211"/>
    </row>
    <row r="189" spans="13:26">
      <c r="M189" s="211"/>
      <c r="N189" s="211"/>
      <c r="O189" s="211"/>
      <c r="P189" s="211"/>
      <c r="Q189" s="211"/>
      <c r="R189" s="211"/>
      <c r="S189" s="211"/>
      <c r="T189" s="211"/>
      <c r="U189" s="211"/>
      <c r="V189" s="211"/>
      <c r="W189" s="211"/>
      <c r="X189" s="211"/>
      <c r="Y189" s="211"/>
      <c r="Z189" s="211"/>
    </row>
    <row r="190" spans="13:26">
      <c r="M190" s="211"/>
      <c r="N190" s="211"/>
      <c r="O190" s="211"/>
      <c r="P190" s="211"/>
      <c r="Q190" s="211"/>
      <c r="R190" s="211"/>
      <c r="S190" s="211"/>
      <c r="T190" s="211"/>
      <c r="U190" s="211"/>
      <c r="V190" s="211"/>
      <c r="W190" s="211"/>
      <c r="X190" s="211"/>
      <c r="Y190" s="211"/>
      <c r="Z190" s="211"/>
    </row>
    <row r="191" spans="13:26">
      <c r="M191" s="211"/>
      <c r="N191" s="211"/>
      <c r="O191" s="211"/>
      <c r="P191" s="211"/>
      <c r="Q191" s="211"/>
      <c r="R191" s="211"/>
      <c r="S191" s="211"/>
      <c r="T191" s="211"/>
      <c r="U191" s="211"/>
      <c r="V191" s="211"/>
      <c r="W191" s="211"/>
      <c r="X191" s="211"/>
      <c r="Y191" s="211"/>
      <c r="Z191" s="211"/>
    </row>
    <row r="192" spans="13:26">
      <c r="M192" s="211"/>
      <c r="N192" s="211"/>
      <c r="O192" s="211"/>
      <c r="P192" s="211"/>
      <c r="Q192" s="211"/>
      <c r="R192" s="211"/>
      <c r="S192" s="211"/>
      <c r="T192" s="211"/>
      <c r="U192" s="211"/>
      <c r="V192" s="211"/>
      <c r="W192" s="211"/>
      <c r="X192" s="211"/>
      <c r="Y192" s="211"/>
      <c r="Z192" s="211"/>
    </row>
    <row r="193" spans="13:26">
      <c r="M193" s="211"/>
      <c r="N193" s="211"/>
      <c r="O193" s="211"/>
      <c r="P193" s="211"/>
      <c r="Q193" s="211"/>
      <c r="R193" s="211"/>
      <c r="S193" s="211"/>
      <c r="T193" s="211"/>
      <c r="U193" s="211"/>
      <c r="V193" s="211"/>
      <c r="W193" s="211"/>
      <c r="X193" s="211"/>
      <c r="Y193" s="211"/>
      <c r="Z193" s="211"/>
    </row>
    <row r="194" spans="13:26">
      <c r="M194" s="211"/>
      <c r="N194" s="211"/>
      <c r="O194" s="211"/>
      <c r="P194" s="211"/>
      <c r="Q194" s="211"/>
      <c r="R194" s="211"/>
      <c r="S194" s="211"/>
      <c r="T194" s="211"/>
      <c r="U194" s="211"/>
      <c r="V194" s="211"/>
      <c r="W194" s="211"/>
      <c r="X194" s="211"/>
      <c r="Y194" s="211"/>
      <c r="Z194" s="211"/>
    </row>
    <row r="195" spans="13:26">
      <c r="M195" s="211"/>
      <c r="N195" s="211"/>
      <c r="O195" s="211"/>
      <c r="P195" s="211"/>
      <c r="Q195" s="211"/>
      <c r="R195" s="211"/>
      <c r="S195" s="211"/>
      <c r="T195" s="211"/>
      <c r="U195" s="211"/>
      <c r="V195" s="211"/>
      <c r="W195" s="211"/>
      <c r="X195" s="211"/>
      <c r="Y195" s="211"/>
      <c r="Z195" s="211"/>
    </row>
    <row r="196" spans="13:26">
      <c r="M196" s="211"/>
      <c r="N196" s="211"/>
      <c r="O196" s="211"/>
      <c r="P196" s="211"/>
      <c r="Q196" s="211"/>
      <c r="R196" s="211"/>
      <c r="S196" s="211"/>
      <c r="T196" s="211"/>
      <c r="U196" s="211"/>
      <c r="V196" s="211"/>
      <c r="W196" s="211"/>
      <c r="X196" s="211"/>
      <c r="Y196" s="211"/>
      <c r="Z196" s="211"/>
    </row>
    <row r="197" spans="13:26">
      <c r="M197" s="211"/>
      <c r="N197" s="211"/>
      <c r="O197" s="211"/>
      <c r="P197" s="211"/>
      <c r="Q197" s="211"/>
      <c r="R197" s="211"/>
      <c r="S197" s="211"/>
      <c r="T197" s="211"/>
      <c r="U197" s="211"/>
      <c r="V197" s="211"/>
      <c r="W197" s="211"/>
      <c r="X197" s="211"/>
      <c r="Y197" s="211"/>
      <c r="Z197" s="211"/>
    </row>
    <row r="198" spans="13:26">
      <c r="M198" s="211"/>
      <c r="N198" s="211"/>
      <c r="O198" s="211"/>
      <c r="P198" s="211"/>
      <c r="Q198" s="211"/>
      <c r="R198" s="211"/>
      <c r="S198" s="211"/>
      <c r="T198" s="211"/>
      <c r="U198" s="211"/>
      <c r="V198" s="211"/>
      <c r="W198" s="211"/>
      <c r="X198" s="211"/>
      <c r="Y198" s="211"/>
      <c r="Z198" s="211"/>
    </row>
    <row r="199" spans="13:26">
      <c r="M199" s="211"/>
      <c r="N199" s="211"/>
      <c r="O199" s="211"/>
      <c r="P199" s="211"/>
      <c r="Q199" s="211"/>
      <c r="R199" s="211"/>
      <c r="S199" s="211"/>
      <c r="T199" s="211"/>
      <c r="U199" s="211"/>
      <c r="V199" s="211"/>
      <c r="W199" s="211"/>
      <c r="X199" s="211"/>
      <c r="Y199" s="211"/>
      <c r="Z199" s="211"/>
    </row>
    <row r="200" spans="13:26">
      <c r="M200" s="211"/>
      <c r="N200" s="211"/>
      <c r="O200" s="211"/>
      <c r="P200" s="211"/>
      <c r="Q200" s="211"/>
      <c r="R200" s="211"/>
      <c r="S200" s="211"/>
      <c r="T200" s="211"/>
      <c r="U200" s="211"/>
      <c r="V200" s="211"/>
      <c r="W200" s="211"/>
      <c r="X200" s="211"/>
      <c r="Y200" s="211"/>
      <c r="Z200" s="211"/>
    </row>
    <row r="201" spans="13:26">
      <c r="M201" s="211"/>
      <c r="N201" s="211"/>
      <c r="O201" s="211"/>
      <c r="P201" s="211"/>
      <c r="Q201" s="211"/>
      <c r="R201" s="211"/>
      <c r="S201" s="211"/>
      <c r="T201" s="211"/>
      <c r="U201" s="211"/>
      <c r="V201" s="211"/>
      <c r="W201" s="211"/>
      <c r="X201" s="211"/>
      <c r="Y201" s="211"/>
      <c r="Z201" s="211"/>
    </row>
    <row r="202" spans="13:26">
      <c r="M202" s="211"/>
      <c r="N202" s="211"/>
      <c r="O202" s="211"/>
      <c r="P202" s="211"/>
      <c r="Q202" s="211"/>
      <c r="R202" s="211"/>
      <c r="S202" s="211"/>
      <c r="T202" s="211"/>
      <c r="U202" s="211"/>
      <c r="V202" s="211"/>
      <c r="W202" s="211"/>
      <c r="X202" s="211"/>
      <c r="Y202" s="211"/>
      <c r="Z202" s="211"/>
    </row>
    <row r="203" spans="13:26">
      <c r="M203" s="211"/>
      <c r="N203" s="211"/>
      <c r="O203" s="211"/>
      <c r="P203" s="211"/>
      <c r="Q203" s="211"/>
      <c r="R203" s="211"/>
      <c r="S203" s="211"/>
      <c r="T203" s="211"/>
      <c r="U203" s="211"/>
      <c r="V203" s="211"/>
      <c r="W203" s="211"/>
      <c r="X203" s="211"/>
      <c r="Y203" s="211"/>
      <c r="Z203" s="211"/>
    </row>
    <row r="204" spans="13:26">
      <c r="M204" s="211"/>
      <c r="N204" s="211"/>
      <c r="O204" s="211"/>
      <c r="P204" s="211"/>
      <c r="Q204" s="211"/>
      <c r="R204" s="211"/>
      <c r="S204" s="211"/>
      <c r="T204" s="211"/>
      <c r="U204" s="211"/>
      <c r="V204" s="211"/>
      <c r="W204" s="211"/>
      <c r="X204" s="211"/>
      <c r="Y204" s="211"/>
      <c r="Z204" s="211"/>
    </row>
    <row r="205" spans="13:26">
      <c r="M205" s="211"/>
      <c r="N205" s="211"/>
      <c r="O205" s="211"/>
      <c r="P205" s="211"/>
      <c r="Q205" s="211"/>
      <c r="R205" s="211"/>
      <c r="S205" s="211"/>
      <c r="T205" s="211"/>
      <c r="U205" s="211"/>
      <c r="V205" s="211"/>
      <c r="W205" s="211"/>
      <c r="X205" s="211"/>
      <c r="Y205" s="211"/>
      <c r="Z205" s="211"/>
    </row>
    <row r="206" spans="13:26">
      <c r="M206" s="211"/>
      <c r="N206" s="211"/>
      <c r="O206" s="211"/>
      <c r="P206" s="211"/>
      <c r="Q206" s="211"/>
      <c r="R206" s="211"/>
      <c r="S206" s="211"/>
      <c r="T206" s="211"/>
      <c r="U206" s="211"/>
      <c r="V206" s="211"/>
      <c r="W206" s="211"/>
      <c r="X206" s="211"/>
      <c r="Y206" s="211"/>
      <c r="Z206" s="211"/>
    </row>
    <row r="207" spans="13:26">
      <c r="M207" s="211"/>
      <c r="N207" s="211"/>
      <c r="O207" s="211"/>
      <c r="P207" s="211"/>
      <c r="Q207" s="211"/>
      <c r="R207" s="211"/>
      <c r="S207" s="211"/>
      <c r="T207" s="211"/>
      <c r="U207" s="211"/>
      <c r="V207" s="211"/>
      <c r="W207" s="211"/>
      <c r="X207" s="211"/>
      <c r="Y207" s="211"/>
      <c r="Z207" s="211"/>
    </row>
    <row r="208" spans="13:26">
      <c r="M208" s="211"/>
      <c r="N208" s="211"/>
      <c r="O208" s="211"/>
      <c r="P208" s="211"/>
      <c r="Q208" s="211"/>
      <c r="R208" s="211"/>
      <c r="S208" s="211"/>
      <c r="T208" s="211"/>
      <c r="U208" s="211"/>
      <c r="V208" s="211"/>
      <c r="W208" s="211"/>
      <c r="X208" s="211"/>
      <c r="Y208" s="211"/>
      <c r="Z208" s="211"/>
    </row>
    <row r="209" spans="13:26">
      <c r="M209" s="211"/>
      <c r="N209" s="211"/>
      <c r="O209" s="211"/>
      <c r="P209" s="211"/>
      <c r="Q209" s="211"/>
      <c r="R209" s="211"/>
      <c r="S209" s="211"/>
      <c r="T209" s="211"/>
      <c r="U209" s="211"/>
      <c r="V209" s="211"/>
      <c r="W209" s="211"/>
      <c r="X209" s="211"/>
      <c r="Y209" s="211"/>
      <c r="Z209" s="211"/>
    </row>
    <row r="210" spans="13:26">
      <c r="M210" s="211"/>
      <c r="N210" s="211"/>
      <c r="O210" s="211"/>
      <c r="P210" s="211"/>
      <c r="Q210" s="211"/>
      <c r="R210" s="211"/>
      <c r="S210" s="211"/>
      <c r="T210" s="211"/>
      <c r="U210" s="211"/>
      <c r="V210" s="211"/>
      <c r="W210" s="211"/>
      <c r="X210" s="211"/>
      <c r="Y210" s="211"/>
      <c r="Z210" s="211"/>
    </row>
    <row r="211" spans="13:26">
      <c r="M211" s="211"/>
      <c r="N211" s="211"/>
      <c r="O211" s="211"/>
      <c r="P211" s="211"/>
      <c r="Q211" s="211"/>
      <c r="R211" s="211"/>
      <c r="S211" s="211"/>
      <c r="T211" s="211"/>
      <c r="U211" s="211"/>
      <c r="V211" s="211"/>
      <c r="W211" s="211"/>
      <c r="X211" s="211"/>
      <c r="Y211" s="211"/>
      <c r="Z211" s="211"/>
    </row>
    <row r="212" spans="13:26">
      <c r="M212" s="211"/>
      <c r="N212" s="211"/>
      <c r="O212" s="211"/>
      <c r="P212" s="211"/>
      <c r="Q212" s="211"/>
      <c r="R212" s="211"/>
      <c r="S212" s="211"/>
      <c r="T212" s="211"/>
      <c r="U212" s="211"/>
      <c r="V212" s="211"/>
      <c r="W212" s="211"/>
      <c r="X212" s="211"/>
      <c r="Y212" s="211"/>
      <c r="Z212" s="211"/>
    </row>
    <row r="213" spans="13:26">
      <c r="M213" s="211"/>
      <c r="N213" s="211"/>
      <c r="O213" s="211"/>
      <c r="P213" s="211"/>
      <c r="Q213" s="211"/>
      <c r="R213" s="211"/>
      <c r="S213" s="211"/>
      <c r="T213" s="211"/>
      <c r="U213" s="211"/>
      <c r="V213" s="211"/>
      <c r="W213" s="211"/>
      <c r="X213" s="211"/>
      <c r="Y213" s="211"/>
      <c r="Z213" s="211"/>
    </row>
    <row r="214" spans="13:26">
      <c r="M214" s="211"/>
      <c r="N214" s="211"/>
      <c r="O214" s="211"/>
      <c r="P214" s="211"/>
      <c r="Q214" s="211"/>
      <c r="R214" s="211"/>
      <c r="S214" s="211"/>
      <c r="T214" s="211"/>
      <c r="U214" s="211"/>
      <c r="V214" s="211"/>
      <c r="W214" s="211"/>
      <c r="X214" s="211"/>
      <c r="Y214" s="211"/>
      <c r="Z214" s="211"/>
    </row>
    <row r="215" spans="13:26">
      <c r="M215" s="211"/>
      <c r="N215" s="211"/>
      <c r="O215" s="211"/>
      <c r="P215" s="211"/>
      <c r="Q215" s="211"/>
      <c r="R215" s="211"/>
      <c r="S215" s="211"/>
      <c r="T215" s="211"/>
      <c r="U215" s="211"/>
      <c r="V215" s="211"/>
      <c r="W215" s="211"/>
      <c r="X215" s="211"/>
      <c r="Y215" s="211"/>
      <c r="Z215" s="211"/>
    </row>
    <row r="216" spans="13:26">
      <c r="M216" s="211"/>
      <c r="N216" s="211"/>
      <c r="O216" s="211"/>
      <c r="P216" s="211"/>
      <c r="Q216" s="211"/>
      <c r="R216" s="211"/>
      <c r="S216" s="211"/>
      <c r="T216" s="211"/>
      <c r="U216" s="211"/>
      <c r="V216" s="211"/>
      <c r="W216" s="211"/>
      <c r="X216" s="211"/>
      <c r="Y216" s="211"/>
      <c r="Z216" s="211"/>
    </row>
    <row r="217" spans="13:26">
      <c r="M217" s="211"/>
      <c r="N217" s="211"/>
      <c r="O217" s="211"/>
      <c r="P217" s="211"/>
      <c r="Q217" s="211"/>
      <c r="R217" s="211"/>
      <c r="S217" s="211"/>
      <c r="T217" s="211"/>
      <c r="U217" s="211"/>
      <c r="V217" s="211"/>
      <c r="W217" s="211"/>
      <c r="X217" s="211"/>
      <c r="Y217" s="211"/>
      <c r="Z217" s="211"/>
    </row>
    <row r="218" spans="13:26">
      <c r="M218" s="211"/>
      <c r="N218" s="211"/>
      <c r="O218" s="211"/>
      <c r="P218" s="211"/>
      <c r="Q218" s="211"/>
      <c r="R218" s="211"/>
      <c r="S218" s="211"/>
      <c r="T218" s="211"/>
      <c r="U218" s="211"/>
      <c r="V218" s="211"/>
      <c r="W218" s="211"/>
      <c r="X218" s="211"/>
      <c r="Y218" s="211"/>
      <c r="Z218" s="211"/>
    </row>
    <row r="219" spans="13:26">
      <c r="M219" s="211"/>
      <c r="N219" s="211"/>
      <c r="O219" s="211"/>
      <c r="P219" s="211"/>
      <c r="Q219" s="211"/>
      <c r="R219" s="211"/>
      <c r="S219" s="211"/>
      <c r="T219" s="211"/>
      <c r="U219" s="211"/>
      <c r="V219" s="211"/>
      <c r="W219" s="211"/>
      <c r="X219" s="211"/>
      <c r="Y219" s="211"/>
      <c r="Z219" s="211"/>
    </row>
    <row r="220" spans="13:26">
      <c r="M220" s="211"/>
      <c r="N220" s="211"/>
      <c r="O220" s="211"/>
      <c r="P220" s="211"/>
      <c r="Q220" s="211"/>
      <c r="R220" s="211"/>
      <c r="S220" s="211"/>
      <c r="T220" s="211"/>
      <c r="U220" s="211"/>
      <c r="V220" s="211"/>
      <c r="W220" s="211"/>
      <c r="X220" s="211"/>
      <c r="Y220" s="211"/>
      <c r="Z220" s="211"/>
    </row>
    <row r="221" spans="13:26">
      <c r="M221" s="211"/>
      <c r="N221" s="211"/>
      <c r="O221" s="211"/>
      <c r="P221" s="211"/>
      <c r="Q221" s="211"/>
      <c r="R221" s="211"/>
      <c r="S221" s="211"/>
      <c r="T221" s="211"/>
      <c r="U221" s="211"/>
      <c r="V221" s="211"/>
      <c r="W221" s="211"/>
      <c r="X221" s="211"/>
      <c r="Y221" s="211"/>
      <c r="Z221" s="211"/>
    </row>
    <row r="222" spans="13:26">
      <c r="M222" s="211"/>
      <c r="N222" s="211"/>
      <c r="O222" s="211"/>
      <c r="P222" s="211"/>
      <c r="Q222" s="211"/>
      <c r="R222" s="211"/>
      <c r="S222" s="211"/>
      <c r="T222" s="211"/>
      <c r="U222" s="211"/>
      <c r="V222" s="211"/>
      <c r="W222" s="211"/>
      <c r="X222" s="211"/>
      <c r="Y222" s="211"/>
      <c r="Z222" s="211"/>
    </row>
    <row r="223" spans="13:26">
      <c r="M223" s="211"/>
      <c r="N223" s="211"/>
      <c r="O223" s="211"/>
      <c r="P223" s="211"/>
      <c r="Q223" s="211"/>
      <c r="R223" s="211"/>
      <c r="S223" s="211"/>
      <c r="T223" s="211"/>
      <c r="U223" s="211"/>
      <c r="V223" s="211"/>
      <c r="W223" s="211"/>
      <c r="X223" s="211"/>
      <c r="Y223" s="211"/>
      <c r="Z223" s="211"/>
    </row>
    <row r="224" spans="13:26">
      <c r="M224" s="211"/>
      <c r="N224" s="211"/>
      <c r="O224" s="211"/>
      <c r="P224" s="211"/>
      <c r="Q224" s="211"/>
      <c r="R224" s="211"/>
      <c r="S224" s="211"/>
      <c r="T224" s="211"/>
      <c r="U224" s="211"/>
      <c r="V224" s="211"/>
      <c r="W224" s="211"/>
      <c r="X224" s="211"/>
      <c r="Y224" s="211"/>
      <c r="Z224" s="211"/>
    </row>
    <row r="225" spans="13:26">
      <c r="M225" s="211"/>
      <c r="N225" s="211"/>
      <c r="O225" s="211"/>
      <c r="P225" s="211"/>
      <c r="Q225" s="211"/>
      <c r="R225" s="211"/>
      <c r="S225" s="211"/>
      <c r="T225" s="211"/>
      <c r="U225" s="211"/>
      <c r="V225" s="211"/>
      <c r="W225" s="211"/>
      <c r="X225" s="211"/>
      <c r="Y225" s="211"/>
      <c r="Z225" s="211"/>
    </row>
    <row r="226" spans="13:26">
      <c r="M226" s="211"/>
      <c r="N226" s="211"/>
      <c r="O226" s="211"/>
      <c r="P226" s="211"/>
      <c r="Q226" s="211"/>
      <c r="R226" s="211"/>
      <c r="S226" s="211"/>
      <c r="T226" s="211"/>
      <c r="U226" s="211"/>
      <c r="V226" s="211"/>
      <c r="W226" s="211"/>
      <c r="X226" s="211"/>
      <c r="Y226" s="211"/>
      <c r="Z226" s="211"/>
    </row>
    <row r="227" spans="13:26">
      <c r="M227" s="211"/>
      <c r="N227" s="211"/>
      <c r="O227" s="211"/>
      <c r="P227" s="211"/>
      <c r="Q227" s="211"/>
      <c r="R227" s="211"/>
      <c r="S227" s="211"/>
      <c r="T227" s="211"/>
      <c r="U227" s="211"/>
      <c r="V227" s="211"/>
      <c r="W227" s="211"/>
      <c r="X227" s="211"/>
      <c r="Y227" s="211"/>
      <c r="Z227" s="211"/>
    </row>
    <row r="228" spans="13:26">
      <c r="M228" s="211"/>
      <c r="N228" s="211"/>
      <c r="O228" s="211"/>
      <c r="P228" s="211"/>
      <c r="Q228" s="211"/>
      <c r="R228" s="211"/>
      <c r="S228" s="211"/>
      <c r="T228" s="211"/>
      <c r="U228" s="211"/>
      <c r="V228" s="211"/>
      <c r="W228" s="211"/>
      <c r="X228" s="211"/>
      <c r="Y228" s="211"/>
      <c r="Z228" s="211"/>
    </row>
    <row r="229" spans="13:26">
      <c r="M229" s="211"/>
      <c r="N229" s="211"/>
      <c r="O229" s="211"/>
      <c r="P229" s="211"/>
      <c r="Q229" s="211"/>
      <c r="R229" s="211"/>
      <c r="S229" s="211"/>
      <c r="T229" s="211"/>
      <c r="U229" s="211"/>
      <c r="V229" s="211"/>
      <c r="W229" s="211"/>
      <c r="X229" s="211"/>
      <c r="Y229" s="211"/>
      <c r="Z229" s="211"/>
    </row>
    <row r="230" spans="13:26">
      <c r="M230" s="211"/>
      <c r="N230" s="211"/>
      <c r="O230" s="211"/>
      <c r="P230" s="211"/>
      <c r="Q230" s="211"/>
      <c r="R230" s="211"/>
      <c r="S230" s="211"/>
      <c r="T230" s="211"/>
      <c r="U230" s="211"/>
      <c r="V230" s="211"/>
      <c r="W230" s="211"/>
      <c r="X230" s="211"/>
      <c r="Y230" s="211"/>
      <c r="Z230" s="211"/>
    </row>
    <row r="231" spans="13:26">
      <c r="M231" s="211"/>
      <c r="N231" s="211"/>
      <c r="O231" s="211"/>
      <c r="P231" s="211"/>
      <c r="Q231" s="211"/>
      <c r="R231" s="211"/>
      <c r="S231" s="211"/>
      <c r="T231" s="211"/>
      <c r="U231" s="211"/>
      <c r="V231" s="211"/>
      <c r="W231" s="211"/>
      <c r="X231" s="211"/>
      <c r="Y231" s="211"/>
      <c r="Z231" s="211"/>
    </row>
    <row r="232" spans="13:26">
      <c r="M232" s="211"/>
      <c r="N232" s="211"/>
      <c r="O232" s="211"/>
      <c r="P232" s="211"/>
      <c r="Q232" s="211"/>
      <c r="R232" s="211"/>
      <c r="S232" s="211"/>
      <c r="T232" s="211"/>
      <c r="U232" s="211"/>
      <c r="V232" s="211"/>
      <c r="W232" s="211"/>
      <c r="X232" s="211"/>
      <c r="Y232" s="211"/>
      <c r="Z232" s="211"/>
    </row>
    <row r="233" spans="13:26">
      <c r="M233" s="211"/>
      <c r="N233" s="211"/>
      <c r="O233" s="211"/>
      <c r="P233" s="211"/>
      <c r="Q233" s="211"/>
      <c r="R233" s="211"/>
      <c r="S233" s="211"/>
      <c r="T233" s="211"/>
      <c r="U233" s="211"/>
      <c r="V233" s="211"/>
      <c r="W233" s="211"/>
      <c r="X233" s="211"/>
      <c r="Y233" s="211"/>
      <c r="Z233" s="211"/>
    </row>
    <row r="234" spans="13:26">
      <c r="M234" s="211"/>
      <c r="N234" s="211"/>
      <c r="O234" s="211"/>
      <c r="P234" s="211"/>
      <c r="Q234" s="211"/>
      <c r="R234" s="211"/>
      <c r="S234" s="211"/>
      <c r="T234" s="211"/>
      <c r="U234" s="211"/>
      <c r="V234" s="211"/>
      <c r="W234" s="211"/>
      <c r="X234" s="211"/>
      <c r="Y234" s="211"/>
      <c r="Z234" s="211"/>
    </row>
    <row r="235" spans="13:26">
      <c r="M235" s="211"/>
      <c r="N235" s="211"/>
      <c r="O235" s="211"/>
      <c r="P235" s="211"/>
      <c r="Q235" s="211"/>
      <c r="R235" s="211"/>
      <c r="S235" s="211"/>
      <c r="T235" s="211"/>
      <c r="U235" s="211"/>
      <c r="V235" s="211"/>
      <c r="W235" s="211"/>
      <c r="X235" s="211"/>
      <c r="Y235" s="211"/>
      <c r="Z235" s="211"/>
    </row>
    <row r="236" spans="13:26">
      <c r="M236" s="211"/>
      <c r="N236" s="211"/>
      <c r="O236" s="211"/>
      <c r="P236" s="211"/>
      <c r="Q236" s="211"/>
      <c r="R236" s="211"/>
      <c r="S236" s="211"/>
      <c r="T236" s="211"/>
      <c r="U236" s="211"/>
      <c r="V236" s="211"/>
      <c r="W236" s="211"/>
      <c r="X236" s="211"/>
      <c r="Y236" s="211"/>
      <c r="Z236" s="211"/>
    </row>
    <row r="237" spans="13:26">
      <c r="M237" s="211"/>
      <c r="N237" s="211"/>
      <c r="O237" s="211"/>
      <c r="P237" s="211"/>
      <c r="Q237" s="211"/>
      <c r="R237" s="211"/>
      <c r="S237" s="211"/>
      <c r="T237" s="211"/>
      <c r="U237" s="211"/>
      <c r="V237" s="211"/>
      <c r="W237" s="211"/>
      <c r="X237" s="211"/>
      <c r="Y237" s="211"/>
      <c r="Z237" s="211"/>
    </row>
    <row r="238" spans="13:26">
      <c r="M238" s="211"/>
      <c r="N238" s="211"/>
      <c r="O238" s="211"/>
      <c r="P238" s="211"/>
      <c r="Q238" s="211"/>
      <c r="R238" s="211"/>
      <c r="S238" s="211"/>
      <c r="T238" s="211"/>
      <c r="U238" s="211"/>
      <c r="V238" s="211"/>
      <c r="W238" s="211"/>
      <c r="X238" s="211"/>
      <c r="Y238" s="211"/>
      <c r="Z238" s="211"/>
    </row>
    <row r="239" spans="13:26">
      <c r="M239" s="211"/>
      <c r="N239" s="211"/>
      <c r="O239" s="211"/>
      <c r="P239" s="211"/>
      <c r="Q239" s="211"/>
      <c r="R239" s="211"/>
      <c r="S239" s="211"/>
      <c r="T239" s="211"/>
      <c r="U239" s="211"/>
      <c r="V239" s="211"/>
      <c r="W239" s="211"/>
      <c r="X239" s="211"/>
      <c r="Y239" s="211"/>
      <c r="Z239" s="211"/>
    </row>
    <row r="240" spans="13:26">
      <c r="M240" s="211"/>
      <c r="N240" s="211"/>
      <c r="O240" s="211"/>
      <c r="P240" s="211"/>
      <c r="Q240" s="211"/>
      <c r="R240" s="211"/>
      <c r="S240" s="211"/>
      <c r="T240" s="211"/>
      <c r="U240" s="211"/>
      <c r="V240" s="211"/>
      <c r="W240" s="211"/>
      <c r="X240" s="211"/>
      <c r="Y240" s="211"/>
      <c r="Z240" s="211"/>
    </row>
    <row r="241" spans="13:26">
      <c r="M241" s="211"/>
      <c r="N241" s="211"/>
      <c r="O241" s="211"/>
      <c r="P241" s="211"/>
      <c r="Q241" s="211"/>
      <c r="R241" s="211"/>
      <c r="S241" s="211"/>
      <c r="T241" s="211"/>
      <c r="U241" s="211"/>
      <c r="V241" s="211"/>
      <c r="W241" s="211"/>
      <c r="X241" s="211"/>
      <c r="Y241" s="211"/>
      <c r="Z241" s="211"/>
    </row>
    <row r="242" spans="13:26">
      <c r="M242" s="211"/>
      <c r="N242" s="211"/>
      <c r="O242" s="211"/>
      <c r="P242" s="211"/>
      <c r="Q242" s="211"/>
      <c r="R242" s="211"/>
      <c r="S242" s="211"/>
      <c r="T242" s="211"/>
      <c r="U242" s="211"/>
      <c r="V242" s="211"/>
      <c r="W242" s="211"/>
      <c r="X242" s="211"/>
      <c r="Y242" s="211"/>
      <c r="Z242" s="211"/>
    </row>
    <row r="243" spans="13:26">
      <c r="M243" s="211"/>
      <c r="N243" s="211"/>
      <c r="O243" s="211"/>
      <c r="P243" s="211"/>
      <c r="Q243" s="211"/>
      <c r="R243" s="211"/>
      <c r="S243" s="211"/>
      <c r="T243" s="211"/>
      <c r="U243" s="211"/>
      <c r="V243" s="211"/>
      <c r="W243" s="211"/>
      <c r="X243" s="211"/>
      <c r="Y243" s="211"/>
      <c r="Z243" s="211"/>
    </row>
    <row r="244" spans="13:26">
      <c r="M244" s="211"/>
      <c r="N244" s="211"/>
      <c r="O244" s="211"/>
      <c r="P244" s="211"/>
      <c r="Q244" s="211"/>
      <c r="R244" s="211"/>
      <c r="S244" s="211"/>
      <c r="T244" s="211"/>
      <c r="U244" s="211"/>
      <c r="V244" s="211"/>
      <c r="W244" s="211"/>
      <c r="X244" s="211"/>
      <c r="Y244" s="211"/>
      <c r="Z244" s="211"/>
    </row>
    <row r="245" spans="13:26">
      <c r="M245" s="211"/>
      <c r="N245" s="211"/>
      <c r="O245" s="211"/>
      <c r="P245" s="211"/>
      <c r="Q245" s="211"/>
      <c r="R245" s="211"/>
      <c r="S245" s="211"/>
      <c r="T245" s="211"/>
      <c r="U245" s="211"/>
      <c r="V245" s="211"/>
      <c r="W245" s="211"/>
      <c r="X245" s="211"/>
      <c r="Y245" s="211"/>
      <c r="Z245" s="211"/>
    </row>
    <row r="246" spans="13:26">
      <c r="M246" s="211"/>
      <c r="N246" s="211"/>
      <c r="O246" s="211"/>
      <c r="P246" s="211"/>
      <c r="Q246" s="211"/>
      <c r="R246" s="211"/>
      <c r="S246" s="211"/>
      <c r="T246" s="211"/>
      <c r="U246" s="211"/>
      <c r="V246" s="211"/>
      <c r="W246" s="211"/>
      <c r="X246" s="211"/>
      <c r="Y246" s="211"/>
      <c r="Z246" s="211"/>
    </row>
    <row r="247" spans="13:26">
      <c r="M247" s="211"/>
      <c r="N247" s="211"/>
      <c r="O247" s="211"/>
      <c r="P247" s="211"/>
      <c r="Q247" s="211"/>
      <c r="R247" s="211"/>
      <c r="S247" s="211"/>
      <c r="T247" s="211"/>
      <c r="U247" s="211"/>
      <c r="V247" s="211"/>
      <c r="W247" s="211"/>
      <c r="X247" s="211"/>
      <c r="Y247" s="211"/>
      <c r="Z247" s="211"/>
    </row>
    <row r="248" spans="13:26">
      <c r="M248" s="211"/>
      <c r="N248" s="211"/>
      <c r="O248" s="211"/>
      <c r="P248" s="211"/>
      <c r="Q248" s="211"/>
      <c r="R248" s="211"/>
      <c r="S248" s="211"/>
      <c r="T248" s="211"/>
      <c r="U248" s="211"/>
      <c r="V248" s="211"/>
      <c r="W248" s="211"/>
      <c r="X248" s="211"/>
      <c r="Y248" s="211"/>
      <c r="Z248" s="211"/>
    </row>
    <row r="249" spans="13:26">
      <c r="M249" s="211"/>
      <c r="N249" s="211"/>
      <c r="O249" s="211"/>
      <c r="P249" s="211"/>
      <c r="Q249" s="211"/>
      <c r="R249" s="211"/>
      <c r="S249" s="211"/>
      <c r="T249" s="211"/>
      <c r="U249" s="211"/>
      <c r="V249" s="211"/>
      <c r="W249" s="211"/>
      <c r="X249" s="211"/>
      <c r="Y249" s="211"/>
      <c r="Z249" s="211"/>
    </row>
    <row r="250" spans="13:26">
      <c r="M250" s="211"/>
      <c r="N250" s="211"/>
      <c r="O250" s="211"/>
      <c r="P250" s="211"/>
      <c r="Q250" s="211"/>
      <c r="R250" s="211"/>
      <c r="S250" s="211"/>
      <c r="T250" s="211"/>
      <c r="U250" s="211"/>
      <c r="V250" s="211"/>
      <c r="W250" s="211"/>
      <c r="X250" s="211"/>
      <c r="Y250" s="211"/>
      <c r="Z250" s="211"/>
    </row>
    <row r="251" spans="13:26">
      <c r="M251" s="211"/>
      <c r="N251" s="211"/>
      <c r="O251" s="211"/>
      <c r="P251" s="211"/>
      <c r="Q251" s="211"/>
      <c r="R251" s="211"/>
      <c r="S251" s="211"/>
      <c r="T251" s="211"/>
      <c r="U251" s="211"/>
      <c r="V251" s="211"/>
      <c r="W251" s="211"/>
      <c r="X251" s="211"/>
      <c r="Y251" s="211"/>
      <c r="Z251" s="211"/>
    </row>
    <row r="252" spans="13:26">
      <c r="M252" s="211"/>
      <c r="N252" s="211"/>
      <c r="O252" s="211"/>
      <c r="P252" s="211"/>
      <c r="Q252" s="211"/>
      <c r="R252" s="211"/>
      <c r="S252" s="211"/>
      <c r="T252" s="211"/>
      <c r="U252" s="211"/>
      <c r="V252" s="211"/>
      <c r="W252" s="211"/>
      <c r="X252" s="211"/>
      <c r="Y252" s="211"/>
      <c r="Z252" s="211"/>
    </row>
    <row r="253" spans="13:26">
      <c r="M253" s="211"/>
      <c r="N253" s="211"/>
      <c r="O253" s="211"/>
      <c r="P253" s="211"/>
      <c r="Q253" s="211"/>
      <c r="R253" s="211"/>
      <c r="S253" s="211"/>
      <c r="T253" s="211"/>
      <c r="U253" s="211"/>
      <c r="V253" s="211"/>
      <c r="W253" s="211"/>
      <c r="X253" s="211"/>
      <c r="Y253" s="211"/>
      <c r="Z253" s="211"/>
    </row>
    <row r="254" spans="13:26">
      <c r="M254" s="211"/>
      <c r="N254" s="211"/>
      <c r="O254" s="211"/>
      <c r="P254" s="211"/>
      <c r="Q254" s="211"/>
      <c r="R254" s="211"/>
      <c r="S254" s="211"/>
      <c r="T254" s="211"/>
      <c r="U254" s="211"/>
      <c r="V254" s="211"/>
      <c r="W254" s="211"/>
      <c r="X254" s="211"/>
      <c r="Y254" s="211"/>
      <c r="Z254" s="211"/>
    </row>
    <row r="255" spans="13:26">
      <c r="M255" s="211"/>
      <c r="N255" s="211"/>
      <c r="O255" s="211"/>
      <c r="P255" s="211"/>
      <c r="Q255" s="211"/>
      <c r="R255" s="211"/>
      <c r="S255" s="211"/>
      <c r="T255" s="211"/>
      <c r="U255" s="211"/>
      <c r="V255" s="211"/>
      <c r="W255" s="211"/>
      <c r="X255" s="211"/>
      <c r="Y255" s="211"/>
      <c r="Z255" s="211"/>
    </row>
    <row r="256" spans="13:26">
      <c r="M256" s="211"/>
      <c r="N256" s="211"/>
      <c r="O256" s="211"/>
      <c r="P256" s="211"/>
      <c r="Q256" s="211"/>
      <c r="R256" s="211"/>
      <c r="S256" s="211"/>
      <c r="T256" s="211"/>
      <c r="U256" s="211"/>
      <c r="V256" s="211"/>
      <c r="W256" s="211"/>
      <c r="X256" s="211"/>
      <c r="Y256" s="211"/>
      <c r="Z256" s="211"/>
    </row>
    <row r="257" spans="13:26">
      <c r="M257" s="211"/>
      <c r="N257" s="211"/>
      <c r="O257" s="211"/>
      <c r="P257" s="211"/>
      <c r="Q257" s="211"/>
      <c r="R257" s="211"/>
      <c r="S257" s="211"/>
      <c r="T257" s="211"/>
      <c r="U257" s="211"/>
      <c r="V257" s="211"/>
      <c r="W257" s="211"/>
      <c r="X257" s="211"/>
      <c r="Y257" s="211"/>
      <c r="Z257" s="211"/>
    </row>
    <row r="258" spans="13:26">
      <c r="M258" s="211"/>
      <c r="N258" s="211"/>
      <c r="O258" s="211"/>
      <c r="P258" s="211"/>
      <c r="Q258" s="211"/>
      <c r="R258" s="211"/>
      <c r="S258" s="211"/>
      <c r="T258" s="211"/>
      <c r="U258" s="211"/>
      <c r="V258" s="211"/>
      <c r="W258" s="211"/>
      <c r="X258" s="211"/>
      <c r="Y258" s="211"/>
      <c r="Z258" s="211"/>
    </row>
    <row r="259" spans="13:26">
      <c r="M259" s="211"/>
      <c r="N259" s="211"/>
      <c r="O259" s="211"/>
      <c r="P259" s="211"/>
      <c r="Q259" s="211"/>
      <c r="R259" s="211"/>
      <c r="S259" s="211"/>
      <c r="T259" s="211"/>
      <c r="U259" s="211"/>
      <c r="V259" s="211"/>
      <c r="W259" s="211"/>
      <c r="X259" s="211"/>
      <c r="Y259" s="211"/>
      <c r="Z259" s="211"/>
    </row>
    <row r="260" spans="13:26">
      <c r="M260" s="211"/>
      <c r="N260" s="211"/>
      <c r="O260" s="211"/>
      <c r="P260" s="211"/>
      <c r="Q260" s="211"/>
      <c r="R260" s="211"/>
      <c r="S260" s="211"/>
      <c r="T260" s="211"/>
      <c r="U260" s="211"/>
      <c r="V260" s="211"/>
      <c r="W260" s="211"/>
      <c r="X260" s="211"/>
      <c r="Y260" s="211"/>
      <c r="Z260" s="211"/>
    </row>
    <row r="261" spans="13:26">
      <c r="M261" s="211"/>
      <c r="N261" s="211"/>
      <c r="O261" s="211"/>
      <c r="P261" s="211"/>
      <c r="Q261" s="211"/>
      <c r="R261" s="211"/>
      <c r="S261" s="211"/>
      <c r="T261" s="211"/>
      <c r="U261" s="211"/>
      <c r="V261" s="211"/>
      <c r="W261" s="211"/>
      <c r="X261" s="211"/>
      <c r="Y261" s="211"/>
      <c r="Z261" s="211"/>
    </row>
    <row r="262" spans="13:26">
      <c r="M262" s="211"/>
      <c r="N262" s="211"/>
      <c r="O262" s="211"/>
      <c r="P262" s="211"/>
      <c r="Q262" s="211"/>
      <c r="R262" s="211"/>
      <c r="S262" s="211"/>
      <c r="T262" s="211"/>
      <c r="U262" s="211"/>
      <c r="V262" s="211"/>
      <c r="W262" s="211"/>
      <c r="X262" s="211"/>
      <c r="Y262" s="211"/>
      <c r="Z262" s="211"/>
    </row>
    <row r="263" spans="13:26">
      <c r="M263" s="211"/>
      <c r="N263" s="211"/>
      <c r="O263" s="211"/>
      <c r="P263" s="211"/>
      <c r="Q263" s="211"/>
      <c r="R263" s="211"/>
      <c r="S263" s="211"/>
      <c r="T263" s="211"/>
      <c r="U263" s="211"/>
      <c r="V263" s="211"/>
      <c r="W263" s="211"/>
      <c r="X263" s="211"/>
      <c r="Y263" s="211"/>
      <c r="Z263" s="211"/>
    </row>
    <row r="264" spans="13:26">
      <c r="M264" s="211"/>
      <c r="N264" s="211"/>
      <c r="O264" s="211"/>
      <c r="P264" s="211"/>
      <c r="Q264" s="211"/>
      <c r="R264" s="211"/>
      <c r="S264" s="211"/>
      <c r="T264" s="211"/>
      <c r="U264" s="211"/>
      <c r="V264" s="211"/>
      <c r="W264" s="211"/>
      <c r="X264" s="211"/>
      <c r="Y264" s="211"/>
      <c r="Z264" s="211"/>
    </row>
    <row r="265" spans="13:26">
      <c r="M265" s="211"/>
      <c r="N265" s="211"/>
      <c r="O265" s="211"/>
      <c r="P265" s="211"/>
      <c r="Q265" s="211"/>
      <c r="R265" s="211"/>
      <c r="S265" s="211"/>
      <c r="T265" s="211"/>
      <c r="U265" s="211"/>
      <c r="V265" s="211"/>
      <c r="W265" s="211"/>
      <c r="X265" s="211"/>
      <c r="Y265" s="211"/>
      <c r="Z265" s="211"/>
    </row>
    <row r="266" spans="13:26">
      <c r="M266" s="211"/>
      <c r="N266" s="211"/>
      <c r="O266" s="211"/>
      <c r="P266" s="211"/>
      <c r="Q266" s="211"/>
      <c r="R266" s="211"/>
      <c r="S266" s="211"/>
      <c r="T266" s="211"/>
      <c r="U266" s="211"/>
      <c r="V266" s="211"/>
      <c r="W266" s="211"/>
      <c r="X266" s="211"/>
      <c r="Y266" s="211"/>
      <c r="Z266" s="211"/>
    </row>
    <row r="267" spans="13:26">
      <c r="M267" s="211"/>
      <c r="N267" s="211"/>
      <c r="O267" s="211"/>
      <c r="P267" s="211"/>
      <c r="Q267" s="211"/>
      <c r="R267" s="211"/>
      <c r="S267" s="211"/>
      <c r="T267" s="211"/>
      <c r="U267" s="211"/>
      <c r="V267" s="211"/>
      <c r="W267" s="211"/>
      <c r="X267" s="211"/>
      <c r="Y267" s="211"/>
      <c r="Z267" s="211"/>
    </row>
    <row r="268" spans="13:26">
      <c r="M268" s="211"/>
      <c r="N268" s="211"/>
      <c r="O268" s="211"/>
      <c r="P268" s="211"/>
      <c r="Q268" s="211"/>
      <c r="R268" s="211"/>
      <c r="S268" s="211"/>
      <c r="T268" s="211"/>
      <c r="U268" s="211"/>
      <c r="V268" s="211"/>
      <c r="W268" s="211"/>
      <c r="X268" s="211"/>
      <c r="Y268" s="211"/>
      <c r="Z268" s="211"/>
    </row>
    <row r="269" spans="13:26">
      <c r="M269" s="211"/>
      <c r="N269" s="211"/>
      <c r="O269" s="211"/>
      <c r="P269" s="211"/>
      <c r="Q269" s="211"/>
      <c r="R269" s="211"/>
      <c r="S269" s="211"/>
      <c r="T269" s="211"/>
      <c r="U269" s="211"/>
      <c r="V269" s="211"/>
      <c r="W269" s="211"/>
      <c r="X269" s="211"/>
      <c r="Y269" s="211"/>
      <c r="Z269" s="211"/>
    </row>
    <row r="270" spans="13:26">
      <c r="M270" s="211"/>
      <c r="N270" s="211"/>
      <c r="O270" s="211"/>
      <c r="P270" s="211"/>
      <c r="Q270" s="211"/>
      <c r="R270" s="211"/>
      <c r="S270" s="211"/>
      <c r="T270" s="211"/>
      <c r="U270" s="211"/>
      <c r="V270" s="211"/>
      <c r="W270" s="211"/>
      <c r="X270" s="211"/>
      <c r="Y270" s="211"/>
      <c r="Z270" s="211"/>
    </row>
    <row r="271" spans="13:26">
      <c r="M271" s="211"/>
      <c r="N271" s="211"/>
      <c r="O271" s="211"/>
      <c r="P271" s="211"/>
      <c r="Q271" s="211"/>
      <c r="R271" s="211"/>
      <c r="S271" s="211"/>
      <c r="T271" s="211"/>
      <c r="U271" s="211"/>
      <c r="V271" s="211"/>
      <c r="W271" s="211"/>
      <c r="X271" s="211"/>
      <c r="Y271" s="211"/>
      <c r="Z271" s="211"/>
    </row>
    <row r="272" spans="13:26">
      <c r="M272" s="211"/>
      <c r="N272" s="211"/>
      <c r="O272" s="211"/>
      <c r="P272" s="211"/>
      <c r="Q272" s="211"/>
      <c r="R272" s="211"/>
      <c r="S272" s="211"/>
      <c r="T272" s="211"/>
      <c r="U272" s="211"/>
      <c r="V272" s="211"/>
      <c r="W272" s="211"/>
      <c r="X272" s="211"/>
      <c r="Y272" s="211"/>
      <c r="Z272" s="211"/>
    </row>
    <row r="273" spans="13:26">
      <c r="M273" s="211"/>
      <c r="N273" s="211"/>
      <c r="O273" s="211"/>
      <c r="P273" s="211"/>
      <c r="Q273" s="211"/>
      <c r="R273" s="211"/>
      <c r="S273" s="211"/>
      <c r="T273" s="211"/>
      <c r="U273" s="211"/>
      <c r="V273" s="211"/>
      <c r="W273" s="211"/>
      <c r="X273" s="211"/>
      <c r="Y273" s="211"/>
      <c r="Z273" s="211"/>
    </row>
    <row r="274" spans="13:26">
      <c r="M274" s="211"/>
      <c r="N274" s="211"/>
      <c r="O274" s="211"/>
      <c r="P274" s="211"/>
      <c r="Q274" s="211"/>
      <c r="R274" s="211"/>
      <c r="S274" s="211"/>
      <c r="T274" s="211"/>
      <c r="U274" s="211"/>
      <c r="V274" s="211"/>
      <c r="W274" s="211"/>
      <c r="X274" s="211"/>
      <c r="Y274" s="211"/>
      <c r="Z274" s="211"/>
    </row>
    <row r="275" spans="13:26">
      <c r="M275" s="211"/>
      <c r="N275" s="211"/>
      <c r="O275" s="211"/>
      <c r="P275" s="211"/>
      <c r="Q275" s="211"/>
      <c r="R275" s="211"/>
      <c r="S275" s="211"/>
      <c r="T275" s="211"/>
      <c r="U275" s="211"/>
      <c r="V275" s="211"/>
      <c r="W275" s="211"/>
      <c r="X275" s="211"/>
      <c r="Y275" s="211"/>
      <c r="Z275" s="211"/>
    </row>
    <row r="276" spans="13:26">
      <c r="M276" s="211"/>
      <c r="N276" s="211"/>
      <c r="O276" s="211"/>
      <c r="P276" s="211"/>
      <c r="Q276" s="211"/>
      <c r="R276" s="211"/>
      <c r="S276" s="211"/>
      <c r="T276" s="211"/>
      <c r="U276" s="211"/>
      <c r="V276" s="211"/>
      <c r="W276" s="211"/>
      <c r="X276" s="211"/>
      <c r="Y276" s="211"/>
      <c r="Z276" s="211"/>
    </row>
    <row r="277" spans="13:26">
      <c r="M277" s="211"/>
      <c r="N277" s="211"/>
      <c r="O277" s="211"/>
      <c r="P277" s="211"/>
      <c r="Q277" s="211"/>
      <c r="R277" s="211"/>
      <c r="S277" s="211"/>
      <c r="T277" s="211"/>
      <c r="U277" s="211"/>
      <c r="V277" s="211"/>
      <c r="W277" s="211"/>
      <c r="X277" s="211"/>
      <c r="Y277" s="211"/>
      <c r="Z277" s="211"/>
    </row>
    <row r="278" spans="13:26">
      <c r="M278" s="211"/>
      <c r="N278" s="211"/>
      <c r="O278" s="211"/>
      <c r="P278" s="211"/>
      <c r="Q278" s="211"/>
      <c r="R278" s="211"/>
      <c r="S278" s="211"/>
      <c r="T278" s="211"/>
      <c r="U278" s="211"/>
      <c r="V278" s="211"/>
      <c r="W278" s="211"/>
      <c r="X278" s="211"/>
      <c r="Y278" s="211"/>
      <c r="Z278" s="211"/>
    </row>
    <row r="279" spans="13:26">
      <c r="M279" s="211"/>
      <c r="N279" s="211"/>
      <c r="O279" s="211"/>
      <c r="P279" s="211"/>
      <c r="Q279" s="211"/>
      <c r="R279" s="211"/>
      <c r="S279" s="211"/>
      <c r="T279" s="211"/>
      <c r="U279" s="211"/>
      <c r="V279" s="211"/>
      <c r="W279" s="211"/>
      <c r="X279" s="211"/>
      <c r="Y279" s="211"/>
      <c r="Z279" s="211"/>
    </row>
    <row r="280" spans="13:26">
      <c r="M280" s="211"/>
      <c r="N280" s="211"/>
      <c r="O280" s="211"/>
      <c r="P280" s="211"/>
      <c r="Q280" s="211"/>
      <c r="R280" s="211"/>
      <c r="S280" s="211"/>
      <c r="T280" s="211"/>
      <c r="U280" s="211"/>
      <c r="V280" s="211"/>
      <c r="W280" s="211"/>
      <c r="X280" s="211"/>
      <c r="Y280" s="211"/>
      <c r="Z280" s="211"/>
    </row>
    <row r="281" spans="13:26">
      <c r="M281" s="211"/>
      <c r="N281" s="211"/>
      <c r="O281" s="211"/>
      <c r="P281" s="211"/>
      <c r="Q281" s="211"/>
      <c r="R281" s="211"/>
      <c r="S281" s="211"/>
      <c r="T281" s="211"/>
      <c r="U281" s="211"/>
      <c r="V281" s="211"/>
      <c r="W281" s="211"/>
      <c r="X281" s="211"/>
      <c r="Y281" s="211"/>
      <c r="Z281" s="211"/>
    </row>
    <row r="282" spans="13:26">
      <c r="M282" s="211"/>
      <c r="N282" s="211"/>
      <c r="O282" s="211"/>
      <c r="P282" s="211"/>
      <c r="Q282" s="211"/>
      <c r="R282" s="211"/>
      <c r="S282" s="211"/>
      <c r="T282" s="211"/>
      <c r="U282" s="211"/>
      <c r="V282" s="211"/>
      <c r="W282" s="211"/>
      <c r="X282" s="211"/>
      <c r="Y282" s="211"/>
      <c r="Z282" s="211"/>
    </row>
    <row r="283" spans="13:26">
      <c r="M283" s="211"/>
      <c r="N283" s="211"/>
      <c r="O283" s="211"/>
      <c r="P283" s="211"/>
      <c r="Q283" s="211"/>
      <c r="R283" s="211"/>
      <c r="S283" s="211"/>
      <c r="T283" s="211"/>
      <c r="U283" s="211"/>
      <c r="V283" s="211"/>
      <c r="W283" s="211"/>
      <c r="X283" s="211"/>
      <c r="Y283" s="211"/>
      <c r="Z283" s="211"/>
    </row>
    <row r="284" spans="13:26">
      <c r="M284" s="211"/>
      <c r="N284" s="211"/>
      <c r="O284" s="211"/>
      <c r="P284" s="211"/>
      <c r="Q284" s="211"/>
      <c r="R284" s="211"/>
      <c r="S284" s="211"/>
      <c r="T284" s="211"/>
      <c r="U284" s="211"/>
      <c r="V284" s="211"/>
      <c r="W284" s="211"/>
      <c r="X284" s="211"/>
      <c r="Y284" s="211"/>
      <c r="Z284" s="211"/>
    </row>
    <row r="285" spans="13:26">
      <c r="M285" s="211"/>
      <c r="N285" s="211"/>
      <c r="O285" s="211"/>
      <c r="P285" s="211"/>
      <c r="Q285" s="211"/>
      <c r="R285" s="211"/>
      <c r="S285" s="211"/>
      <c r="T285" s="211"/>
      <c r="U285" s="211"/>
      <c r="V285" s="211"/>
      <c r="W285" s="211"/>
      <c r="X285" s="211"/>
      <c r="Y285" s="211"/>
      <c r="Z285" s="211"/>
    </row>
    <row r="286" spans="13:26">
      <c r="M286" s="211"/>
      <c r="N286" s="211"/>
      <c r="O286" s="211"/>
      <c r="P286" s="211"/>
      <c r="Q286" s="211"/>
      <c r="R286" s="211"/>
      <c r="S286" s="211"/>
      <c r="T286" s="211"/>
      <c r="U286" s="211"/>
      <c r="V286" s="211"/>
      <c r="W286" s="211"/>
      <c r="X286" s="211"/>
      <c r="Y286" s="211"/>
      <c r="Z286" s="211"/>
    </row>
    <row r="287" spans="13:26">
      <c r="M287" s="211"/>
      <c r="N287" s="211"/>
      <c r="O287" s="211"/>
      <c r="P287" s="211"/>
      <c r="Q287" s="211"/>
      <c r="R287" s="211"/>
      <c r="S287" s="211"/>
      <c r="T287" s="211"/>
      <c r="U287" s="211"/>
      <c r="V287" s="211"/>
      <c r="W287" s="211"/>
      <c r="X287" s="211"/>
      <c r="Y287" s="211"/>
      <c r="Z287" s="211"/>
    </row>
    <row r="288" spans="13:26">
      <c r="M288" s="211"/>
      <c r="N288" s="211"/>
      <c r="O288" s="211"/>
      <c r="P288" s="211"/>
      <c r="Q288" s="211"/>
      <c r="R288" s="211"/>
      <c r="S288" s="211"/>
      <c r="T288" s="211"/>
      <c r="U288" s="211"/>
      <c r="V288" s="211"/>
      <c r="W288" s="211"/>
      <c r="X288" s="211"/>
      <c r="Y288" s="211"/>
      <c r="Z288" s="211"/>
    </row>
    <row r="289" spans="13:26">
      <c r="M289" s="211"/>
      <c r="N289" s="211"/>
      <c r="O289" s="211"/>
      <c r="P289" s="211"/>
      <c r="Q289" s="211"/>
      <c r="R289" s="211"/>
      <c r="S289" s="211"/>
      <c r="T289" s="211"/>
      <c r="U289" s="211"/>
      <c r="V289" s="211"/>
      <c r="W289" s="211"/>
      <c r="X289" s="211"/>
      <c r="Y289" s="211"/>
      <c r="Z289" s="211"/>
    </row>
    <row r="290" spans="13:26">
      <c r="M290" s="211"/>
      <c r="N290" s="211"/>
      <c r="O290" s="211"/>
      <c r="P290" s="211"/>
      <c r="Q290" s="211"/>
      <c r="R290" s="211"/>
      <c r="S290" s="211"/>
      <c r="T290" s="211"/>
      <c r="U290" s="211"/>
      <c r="V290" s="211"/>
      <c r="W290" s="211"/>
      <c r="X290" s="211"/>
      <c r="Y290" s="211"/>
      <c r="Z290" s="211"/>
    </row>
    <row r="291" spans="13:26">
      <c r="M291" s="211"/>
      <c r="N291" s="211"/>
      <c r="O291" s="211"/>
      <c r="P291" s="211"/>
      <c r="Q291" s="211"/>
      <c r="R291" s="211"/>
      <c r="S291" s="211"/>
      <c r="T291" s="211"/>
      <c r="U291" s="211"/>
      <c r="V291" s="211"/>
      <c r="W291" s="211"/>
      <c r="X291" s="211"/>
      <c r="Y291" s="211"/>
      <c r="Z291" s="211"/>
    </row>
    <row r="292" spans="13:26">
      <c r="M292" s="211"/>
      <c r="N292" s="211"/>
      <c r="O292" s="211"/>
      <c r="P292" s="211"/>
      <c r="Q292" s="211"/>
      <c r="R292" s="211"/>
      <c r="S292" s="211"/>
      <c r="T292" s="211"/>
      <c r="U292" s="211"/>
      <c r="V292" s="211"/>
      <c r="W292" s="211"/>
      <c r="X292" s="211"/>
      <c r="Y292" s="211"/>
      <c r="Z292" s="211"/>
    </row>
    <row r="293" spans="13:26">
      <c r="M293" s="211"/>
      <c r="N293" s="211"/>
      <c r="O293" s="211"/>
      <c r="P293" s="211"/>
      <c r="Q293" s="211"/>
      <c r="R293" s="211"/>
      <c r="S293" s="211"/>
      <c r="T293" s="211"/>
      <c r="U293" s="211"/>
      <c r="V293" s="211"/>
      <c r="W293" s="211"/>
      <c r="X293" s="211"/>
      <c r="Y293" s="211"/>
      <c r="Z293" s="211"/>
    </row>
    <row r="294" spans="13:26">
      <c r="M294" s="211"/>
      <c r="N294" s="211"/>
      <c r="O294" s="211"/>
      <c r="P294" s="211"/>
      <c r="Q294" s="211"/>
      <c r="R294" s="211"/>
      <c r="S294" s="211"/>
      <c r="T294" s="211"/>
      <c r="U294" s="211"/>
      <c r="V294" s="211"/>
      <c r="W294" s="211"/>
      <c r="X294" s="211"/>
      <c r="Y294" s="211"/>
      <c r="Z294" s="211"/>
    </row>
    <row r="295" spans="13:26">
      <c r="M295" s="211"/>
      <c r="N295" s="211"/>
      <c r="O295" s="211"/>
      <c r="P295" s="211"/>
      <c r="Q295" s="211"/>
      <c r="R295" s="211"/>
      <c r="S295" s="211"/>
      <c r="T295" s="211"/>
      <c r="U295" s="211"/>
      <c r="V295" s="211"/>
      <c r="W295" s="211"/>
      <c r="X295" s="211"/>
      <c r="Y295" s="211"/>
      <c r="Z295" s="211"/>
    </row>
    <row r="296" spans="13:26">
      <c r="M296" s="211"/>
      <c r="N296" s="211"/>
      <c r="O296" s="211"/>
      <c r="P296" s="211"/>
      <c r="Q296" s="211"/>
      <c r="R296" s="211"/>
      <c r="S296" s="211"/>
      <c r="T296" s="211"/>
      <c r="U296" s="211"/>
      <c r="V296" s="211"/>
      <c r="W296" s="211"/>
      <c r="X296" s="211"/>
      <c r="Y296" s="211"/>
      <c r="Z296" s="211"/>
    </row>
    <row r="297" spans="13:26">
      <c r="M297" s="211"/>
      <c r="N297" s="211"/>
      <c r="O297" s="211"/>
      <c r="P297" s="211"/>
      <c r="Q297" s="211"/>
      <c r="R297" s="211"/>
      <c r="S297" s="211"/>
      <c r="T297" s="211"/>
      <c r="U297" s="211"/>
      <c r="V297" s="211"/>
      <c r="W297" s="211"/>
      <c r="X297" s="211"/>
      <c r="Y297" s="211"/>
      <c r="Z297" s="211"/>
    </row>
    <row r="298" spans="13:26">
      <c r="M298" s="211"/>
      <c r="N298" s="211"/>
      <c r="O298" s="211"/>
      <c r="P298" s="211"/>
      <c r="Q298" s="211"/>
      <c r="R298" s="211"/>
      <c r="S298" s="211"/>
      <c r="T298" s="211"/>
      <c r="U298" s="211"/>
      <c r="V298" s="211"/>
      <c r="W298" s="211"/>
      <c r="X298" s="211"/>
      <c r="Y298" s="211"/>
      <c r="Z298" s="211"/>
    </row>
    <row r="299" spans="13:26">
      <c r="M299" s="211"/>
      <c r="N299" s="211"/>
      <c r="O299" s="211"/>
      <c r="P299" s="211"/>
      <c r="Q299" s="211"/>
      <c r="R299" s="211"/>
      <c r="S299" s="211"/>
      <c r="T299" s="211"/>
      <c r="U299" s="211"/>
      <c r="V299" s="211"/>
      <c r="W299" s="211"/>
      <c r="X299" s="211"/>
      <c r="Y299" s="211"/>
      <c r="Z299" s="211"/>
    </row>
    <row r="300" spans="13:26">
      <c r="M300" s="211"/>
      <c r="N300" s="211"/>
      <c r="O300" s="211"/>
      <c r="P300" s="211"/>
      <c r="Q300" s="211"/>
      <c r="R300" s="211"/>
      <c r="S300" s="211"/>
      <c r="T300" s="211"/>
      <c r="U300" s="211"/>
      <c r="V300" s="211"/>
      <c r="W300" s="211"/>
      <c r="X300" s="211"/>
      <c r="Y300" s="211"/>
      <c r="Z300" s="211"/>
    </row>
    <row r="301" spans="13:26">
      <c r="M301" s="211"/>
      <c r="N301" s="211"/>
      <c r="O301" s="211"/>
      <c r="P301" s="211"/>
      <c r="Q301" s="211"/>
      <c r="R301" s="211"/>
      <c r="S301" s="211"/>
      <c r="T301" s="211"/>
      <c r="U301" s="211"/>
      <c r="V301" s="211"/>
      <c r="W301" s="211"/>
      <c r="X301" s="211"/>
      <c r="Y301" s="211"/>
      <c r="Z301" s="211"/>
    </row>
    <row r="302" spans="13:26">
      <c r="M302" s="211"/>
      <c r="N302" s="211"/>
      <c r="O302" s="211"/>
      <c r="P302" s="211"/>
      <c r="Q302" s="211"/>
      <c r="R302" s="211"/>
      <c r="S302" s="211"/>
      <c r="T302" s="211"/>
      <c r="U302" s="211"/>
      <c r="V302" s="211"/>
      <c r="W302" s="211"/>
      <c r="X302" s="211"/>
      <c r="Y302" s="211"/>
      <c r="Z302" s="211"/>
    </row>
    <row r="303" spans="13:26">
      <c r="M303" s="211"/>
      <c r="N303" s="211"/>
      <c r="O303" s="211"/>
      <c r="P303" s="211"/>
      <c r="Q303" s="211"/>
      <c r="R303" s="211"/>
      <c r="S303" s="211"/>
      <c r="T303" s="211"/>
      <c r="U303" s="211"/>
      <c r="V303" s="211"/>
      <c r="W303" s="211"/>
      <c r="X303" s="211"/>
      <c r="Y303" s="211"/>
      <c r="Z303" s="211"/>
    </row>
    <row r="304" spans="13:26">
      <c r="M304" s="211"/>
      <c r="N304" s="211"/>
      <c r="O304" s="211"/>
      <c r="P304" s="211"/>
      <c r="Q304" s="211"/>
      <c r="R304" s="211"/>
      <c r="S304" s="211"/>
      <c r="T304" s="211"/>
      <c r="U304" s="211"/>
      <c r="V304" s="211"/>
      <c r="W304" s="211"/>
      <c r="X304" s="211"/>
      <c r="Y304" s="211"/>
      <c r="Z304" s="211"/>
    </row>
    <row r="305" spans="13:26">
      <c r="M305" s="211"/>
      <c r="N305" s="211"/>
      <c r="O305" s="211"/>
      <c r="P305" s="211"/>
      <c r="Q305" s="211"/>
      <c r="R305" s="211"/>
      <c r="S305" s="211"/>
      <c r="T305" s="211"/>
      <c r="U305" s="211"/>
      <c r="V305" s="211"/>
      <c r="W305" s="211"/>
      <c r="X305" s="211"/>
      <c r="Y305" s="211"/>
      <c r="Z305" s="211"/>
    </row>
    <row r="306" spans="13:26">
      <c r="M306" s="211"/>
      <c r="N306" s="211"/>
      <c r="O306" s="211"/>
      <c r="P306" s="211"/>
      <c r="Q306" s="211"/>
      <c r="R306" s="211"/>
      <c r="S306" s="211"/>
      <c r="T306" s="211"/>
      <c r="U306" s="211"/>
      <c r="V306" s="211"/>
      <c r="W306" s="211"/>
      <c r="X306" s="211"/>
      <c r="Y306" s="211"/>
      <c r="Z306" s="211"/>
    </row>
    <row r="307" spans="13:26">
      <c r="M307" s="211"/>
      <c r="N307" s="211"/>
      <c r="O307" s="211"/>
      <c r="P307" s="211"/>
      <c r="Q307" s="211"/>
      <c r="R307" s="211"/>
      <c r="S307" s="211"/>
      <c r="T307" s="211"/>
      <c r="U307" s="211"/>
      <c r="V307" s="211"/>
      <c r="W307" s="211"/>
      <c r="X307" s="211"/>
      <c r="Y307" s="211"/>
      <c r="Z307" s="211"/>
    </row>
    <row r="308" spans="13:26">
      <c r="M308" s="211"/>
      <c r="N308" s="211"/>
      <c r="O308" s="211"/>
      <c r="P308" s="211"/>
      <c r="Q308" s="211"/>
      <c r="R308" s="211"/>
      <c r="S308" s="211"/>
      <c r="T308" s="211"/>
      <c r="U308" s="211"/>
      <c r="V308" s="211"/>
      <c r="W308" s="211"/>
      <c r="X308" s="211"/>
      <c r="Y308" s="211"/>
      <c r="Z308" s="211"/>
    </row>
    <row r="309" spans="13:26">
      <c r="M309" s="211"/>
      <c r="N309" s="211"/>
      <c r="O309" s="211"/>
      <c r="P309" s="211"/>
      <c r="Q309" s="211"/>
      <c r="R309" s="211"/>
      <c r="S309" s="211"/>
      <c r="T309" s="211"/>
      <c r="U309" s="211"/>
      <c r="V309" s="211"/>
      <c r="W309" s="211"/>
      <c r="X309" s="211"/>
      <c r="Y309" s="211"/>
      <c r="Z309" s="211"/>
    </row>
    <row r="310" spans="13:26">
      <c r="M310" s="211"/>
      <c r="N310" s="211"/>
      <c r="O310" s="211"/>
      <c r="P310" s="211"/>
      <c r="Q310" s="211"/>
      <c r="R310" s="211"/>
      <c r="S310" s="211"/>
      <c r="T310" s="211"/>
      <c r="U310" s="211"/>
      <c r="V310" s="211"/>
      <c r="W310" s="211"/>
      <c r="X310" s="211"/>
      <c r="Y310" s="211"/>
      <c r="Z310" s="211"/>
    </row>
    <row r="311" spans="13:26">
      <c r="M311" s="211"/>
      <c r="N311" s="211"/>
      <c r="O311" s="211"/>
      <c r="P311" s="211"/>
      <c r="Q311" s="211"/>
      <c r="R311" s="211"/>
      <c r="S311" s="211"/>
      <c r="T311" s="211"/>
      <c r="U311" s="211"/>
      <c r="V311" s="211"/>
      <c r="W311" s="211"/>
      <c r="X311" s="211"/>
      <c r="Y311" s="211"/>
      <c r="Z311" s="211"/>
    </row>
    <row r="312" spans="13:26">
      <c r="M312" s="211"/>
      <c r="N312" s="211"/>
      <c r="O312" s="211"/>
      <c r="P312" s="211"/>
      <c r="Q312" s="211"/>
      <c r="R312" s="211"/>
      <c r="S312" s="211"/>
      <c r="T312" s="211"/>
      <c r="U312" s="211"/>
      <c r="V312" s="211"/>
      <c r="W312" s="211"/>
      <c r="X312" s="211"/>
      <c r="Y312" s="211"/>
      <c r="Z312" s="211"/>
    </row>
    <row r="313" spans="13:26">
      <c r="M313" s="211"/>
      <c r="N313" s="211"/>
      <c r="O313" s="211"/>
      <c r="P313" s="211"/>
      <c r="Q313" s="211"/>
      <c r="R313" s="211"/>
      <c r="S313" s="211"/>
      <c r="T313" s="211"/>
      <c r="U313" s="211"/>
      <c r="V313" s="211"/>
      <c r="W313" s="211"/>
      <c r="X313" s="211"/>
      <c r="Y313" s="211"/>
      <c r="Z313" s="211"/>
    </row>
    <row r="314" spans="13:26">
      <c r="M314" s="211"/>
      <c r="N314" s="211"/>
      <c r="O314" s="211"/>
      <c r="P314" s="211"/>
      <c r="Q314" s="211"/>
      <c r="R314" s="211"/>
      <c r="S314" s="211"/>
      <c r="T314" s="211"/>
      <c r="U314" s="211"/>
      <c r="V314" s="211"/>
      <c r="W314" s="211"/>
      <c r="X314" s="211"/>
      <c r="Y314" s="211"/>
      <c r="Z314" s="211"/>
    </row>
    <row r="315" spans="13:26">
      <c r="M315" s="211"/>
      <c r="N315" s="211"/>
      <c r="O315" s="211"/>
      <c r="P315" s="211"/>
      <c r="Q315" s="211"/>
      <c r="R315" s="211"/>
      <c r="S315" s="211"/>
      <c r="T315" s="211"/>
      <c r="U315" s="211"/>
      <c r="V315" s="211"/>
      <c r="W315" s="211"/>
      <c r="X315" s="211"/>
      <c r="Y315" s="211"/>
      <c r="Z315" s="211"/>
    </row>
    <row r="316" spans="13:26">
      <c r="M316" s="211"/>
      <c r="N316" s="211"/>
      <c r="O316" s="211"/>
      <c r="P316" s="211"/>
      <c r="Q316" s="211"/>
      <c r="R316" s="211"/>
      <c r="S316" s="211"/>
      <c r="T316" s="211"/>
      <c r="U316" s="211"/>
      <c r="V316" s="211"/>
      <c r="W316" s="211"/>
      <c r="X316" s="211"/>
      <c r="Y316" s="211"/>
      <c r="Z316" s="211"/>
    </row>
    <row r="317" spans="13:26">
      <c r="M317" s="211"/>
      <c r="N317" s="211"/>
      <c r="O317" s="211"/>
      <c r="P317" s="211"/>
      <c r="Q317" s="211"/>
      <c r="R317" s="211"/>
      <c r="S317" s="211"/>
      <c r="T317" s="211"/>
      <c r="U317" s="211"/>
      <c r="V317" s="211"/>
      <c r="W317" s="211"/>
      <c r="X317" s="211"/>
      <c r="Y317" s="211"/>
      <c r="Z317" s="211"/>
    </row>
    <row r="318" spans="13:26">
      <c r="M318" s="211"/>
      <c r="N318" s="211"/>
      <c r="O318" s="211"/>
      <c r="P318" s="211"/>
      <c r="Q318" s="211"/>
      <c r="R318" s="211"/>
      <c r="S318" s="211"/>
      <c r="T318" s="211"/>
      <c r="U318" s="211"/>
      <c r="V318" s="211"/>
      <c r="W318" s="211"/>
      <c r="X318" s="211"/>
      <c r="Y318" s="211"/>
      <c r="Z318" s="211"/>
    </row>
    <row r="319" spans="13:26">
      <c r="M319" s="211"/>
      <c r="N319" s="211"/>
      <c r="O319" s="211"/>
      <c r="P319" s="211"/>
      <c r="Q319" s="211"/>
      <c r="R319" s="211"/>
      <c r="S319" s="211"/>
      <c r="T319" s="211"/>
      <c r="U319" s="211"/>
      <c r="V319" s="211"/>
      <c r="W319" s="211"/>
      <c r="X319" s="211"/>
      <c r="Y319" s="211"/>
      <c r="Z319" s="211"/>
    </row>
    <row r="320" spans="13:26">
      <c r="M320" s="211"/>
      <c r="N320" s="211"/>
      <c r="O320" s="211"/>
      <c r="P320" s="211"/>
      <c r="Q320" s="211"/>
      <c r="R320" s="211"/>
      <c r="S320" s="211"/>
      <c r="T320" s="211"/>
      <c r="U320" s="211"/>
      <c r="V320" s="211"/>
      <c r="W320" s="211"/>
      <c r="X320" s="211"/>
      <c r="Y320" s="211"/>
      <c r="Z320" s="211"/>
    </row>
    <row r="321" spans="13:26">
      <c r="M321" s="211"/>
      <c r="N321" s="211"/>
      <c r="O321" s="211"/>
      <c r="P321" s="211"/>
      <c r="Q321" s="211"/>
      <c r="R321" s="211"/>
      <c r="S321" s="211"/>
      <c r="T321" s="211"/>
      <c r="U321" s="211"/>
      <c r="V321" s="211"/>
      <c r="W321" s="211"/>
      <c r="X321" s="211"/>
      <c r="Y321" s="211"/>
      <c r="Z321" s="211"/>
    </row>
    <row r="322" spans="13:26">
      <c r="M322" s="211"/>
      <c r="N322" s="211"/>
      <c r="O322" s="211"/>
      <c r="P322" s="211"/>
      <c r="Q322" s="211"/>
      <c r="R322" s="211"/>
      <c r="S322" s="211"/>
      <c r="T322" s="211"/>
      <c r="U322" s="211"/>
      <c r="V322" s="211"/>
      <c r="W322" s="211"/>
      <c r="X322" s="211"/>
      <c r="Y322" s="211"/>
      <c r="Z322" s="211"/>
    </row>
    <row r="323" spans="13:26">
      <c r="M323" s="211"/>
      <c r="N323" s="211"/>
      <c r="O323" s="211"/>
      <c r="P323" s="211"/>
      <c r="Q323" s="211"/>
      <c r="R323" s="211"/>
      <c r="S323" s="211"/>
      <c r="T323" s="211"/>
      <c r="U323" s="211"/>
      <c r="V323" s="211"/>
      <c r="W323" s="211"/>
      <c r="X323" s="211"/>
      <c r="Y323" s="211"/>
      <c r="Z323" s="211"/>
    </row>
    <row r="324" spans="13:26">
      <c r="M324" s="211"/>
      <c r="N324" s="211"/>
      <c r="O324" s="211"/>
      <c r="P324" s="211"/>
      <c r="Q324" s="211"/>
      <c r="R324" s="211"/>
      <c r="S324" s="211"/>
      <c r="T324" s="211"/>
      <c r="U324" s="211"/>
      <c r="V324" s="211"/>
      <c r="W324" s="211"/>
      <c r="X324" s="211"/>
      <c r="Y324" s="211"/>
      <c r="Z324" s="211"/>
    </row>
    <row r="325" spans="13:26">
      <c r="M325" s="211"/>
      <c r="N325" s="211"/>
      <c r="O325" s="211"/>
      <c r="P325" s="211"/>
      <c r="Q325" s="211"/>
      <c r="R325" s="211"/>
      <c r="S325" s="211"/>
      <c r="T325" s="211"/>
      <c r="U325" s="211"/>
      <c r="V325" s="211"/>
      <c r="W325" s="211"/>
      <c r="X325" s="211"/>
      <c r="Y325" s="211"/>
      <c r="Z325" s="211"/>
    </row>
    <row r="326" spans="13:26">
      <c r="M326" s="211"/>
      <c r="N326" s="211"/>
      <c r="O326" s="211"/>
      <c r="P326" s="211"/>
      <c r="Q326" s="211"/>
      <c r="R326" s="211"/>
      <c r="S326" s="211"/>
      <c r="T326" s="211"/>
      <c r="U326" s="211"/>
      <c r="V326" s="211"/>
      <c r="W326" s="211"/>
      <c r="X326" s="211"/>
      <c r="Y326" s="211"/>
      <c r="Z326" s="211"/>
    </row>
    <row r="327" spans="13:26">
      <c r="M327" s="211"/>
      <c r="N327" s="211"/>
      <c r="O327" s="211"/>
      <c r="P327" s="211"/>
      <c r="Q327" s="211"/>
      <c r="R327" s="211"/>
      <c r="S327" s="211"/>
      <c r="T327" s="211"/>
      <c r="U327" s="211"/>
      <c r="V327" s="211"/>
      <c r="W327" s="211"/>
      <c r="X327" s="211"/>
      <c r="Y327" s="211"/>
      <c r="Z327" s="211"/>
    </row>
    <row r="328" spans="13:26">
      <c r="M328" s="211"/>
      <c r="N328" s="211"/>
      <c r="O328" s="211"/>
      <c r="P328" s="211"/>
      <c r="Q328" s="211"/>
      <c r="R328" s="211"/>
      <c r="S328" s="211"/>
      <c r="T328" s="211"/>
      <c r="U328" s="211"/>
      <c r="V328" s="211"/>
      <c r="W328" s="211"/>
      <c r="X328" s="211"/>
      <c r="Y328" s="211"/>
      <c r="Z328" s="211"/>
    </row>
    <row r="329" spans="13:26">
      <c r="M329" s="211"/>
      <c r="N329" s="211"/>
      <c r="O329" s="211"/>
      <c r="P329" s="211"/>
      <c r="Q329" s="211"/>
      <c r="R329" s="211"/>
      <c r="S329" s="211"/>
      <c r="T329" s="211"/>
      <c r="U329" s="211"/>
      <c r="V329" s="211"/>
      <c r="W329" s="211"/>
      <c r="X329" s="211"/>
      <c r="Y329" s="211"/>
      <c r="Z329" s="211"/>
    </row>
    <row r="330" spans="13:26">
      <c r="M330" s="211"/>
      <c r="N330" s="211"/>
      <c r="O330" s="211"/>
      <c r="P330" s="211"/>
      <c r="Q330" s="211"/>
      <c r="R330" s="211"/>
      <c r="S330" s="211"/>
      <c r="T330" s="211"/>
      <c r="U330" s="211"/>
      <c r="V330" s="211"/>
      <c r="W330" s="211"/>
      <c r="X330" s="211"/>
      <c r="Y330" s="211"/>
      <c r="Z330" s="211"/>
    </row>
    <row r="331" spans="13:26">
      <c r="M331" s="211"/>
      <c r="N331" s="211"/>
      <c r="O331" s="211"/>
      <c r="P331" s="211"/>
      <c r="Q331" s="211"/>
      <c r="R331" s="211"/>
      <c r="S331" s="211"/>
      <c r="T331" s="211"/>
      <c r="U331" s="211"/>
      <c r="V331" s="211"/>
      <c r="W331" s="211"/>
      <c r="X331" s="211"/>
      <c r="Y331" s="211"/>
      <c r="Z331" s="211"/>
    </row>
    <row r="332" spans="13:26">
      <c r="M332" s="211"/>
      <c r="N332" s="211"/>
      <c r="O332" s="211"/>
      <c r="P332" s="211"/>
      <c r="Q332" s="211"/>
      <c r="R332" s="211"/>
      <c r="S332" s="211"/>
      <c r="T332" s="211"/>
      <c r="U332" s="211"/>
      <c r="V332" s="211"/>
      <c r="W332" s="211"/>
      <c r="X332" s="211"/>
      <c r="Y332" s="211"/>
      <c r="Z332" s="211"/>
    </row>
    <row r="333" spans="13:26">
      <c r="M333" s="211"/>
      <c r="N333" s="211"/>
      <c r="O333" s="211"/>
      <c r="P333" s="211"/>
      <c r="Q333" s="211"/>
      <c r="R333" s="211"/>
      <c r="S333" s="211"/>
      <c r="T333" s="211"/>
      <c r="U333" s="211"/>
      <c r="V333" s="211"/>
      <c r="W333" s="211"/>
      <c r="X333" s="211"/>
      <c r="Y333" s="211"/>
      <c r="Z333" s="211"/>
    </row>
    <row r="334" spans="13:26">
      <c r="M334" s="211"/>
      <c r="N334" s="211"/>
      <c r="O334" s="211"/>
      <c r="P334" s="211"/>
      <c r="Q334" s="211"/>
      <c r="R334" s="211"/>
      <c r="S334" s="211"/>
      <c r="T334" s="211"/>
      <c r="U334" s="211"/>
      <c r="V334" s="211"/>
      <c r="W334" s="211"/>
      <c r="X334" s="211"/>
      <c r="Y334" s="211"/>
      <c r="Z334" s="211"/>
    </row>
    <row r="335" spans="13:26">
      <c r="M335" s="211"/>
      <c r="N335" s="211"/>
      <c r="O335" s="211"/>
      <c r="P335" s="211"/>
      <c r="Q335" s="211"/>
      <c r="R335" s="211"/>
      <c r="S335" s="211"/>
      <c r="T335" s="211"/>
      <c r="U335" s="211"/>
      <c r="V335" s="211"/>
      <c r="W335" s="211"/>
      <c r="X335" s="211"/>
      <c r="Y335" s="211"/>
      <c r="Z335" s="211"/>
    </row>
    <row r="336" spans="13:26">
      <c r="M336" s="211"/>
      <c r="N336" s="211"/>
      <c r="O336" s="211"/>
      <c r="P336" s="211"/>
      <c r="Q336" s="211"/>
      <c r="R336" s="211"/>
      <c r="S336" s="211"/>
      <c r="T336" s="211"/>
      <c r="U336" s="211"/>
      <c r="V336" s="211"/>
      <c r="W336" s="211"/>
      <c r="X336" s="211"/>
      <c r="Y336" s="211"/>
      <c r="Z336" s="211"/>
    </row>
    <row r="337" spans="13:26">
      <c r="M337" s="211"/>
      <c r="N337" s="211"/>
      <c r="O337" s="211"/>
      <c r="P337" s="211"/>
      <c r="Q337" s="211"/>
      <c r="R337" s="211"/>
      <c r="S337" s="211"/>
      <c r="T337" s="211"/>
      <c r="U337" s="211"/>
      <c r="V337" s="211"/>
      <c r="W337" s="211"/>
      <c r="X337" s="211"/>
      <c r="Y337" s="211"/>
      <c r="Z337" s="211"/>
    </row>
    <row r="338" spans="13:26">
      <c r="M338" s="211"/>
      <c r="N338" s="211"/>
      <c r="O338" s="211"/>
      <c r="P338" s="211"/>
      <c r="Q338" s="211"/>
      <c r="R338" s="211"/>
      <c r="S338" s="211"/>
      <c r="T338" s="211"/>
      <c r="U338" s="211"/>
      <c r="V338" s="211"/>
      <c r="W338" s="211"/>
      <c r="X338" s="211"/>
      <c r="Y338" s="211"/>
      <c r="Z338" s="211"/>
    </row>
    <row r="339" spans="13:26">
      <c r="M339" s="211"/>
      <c r="N339" s="211"/>
      <c r="O339" s="211"/>
      <c r="P339" s="211"/>
      <c r="Q339" s="211"/>
      <c r="R339" s="211"/>
      <c r="S339" s="211"/>
      <c r="T339" s="211"/>
      <c r="U339" s="211"/>
      <c r="V339" s="211"/>
      <c r="W339" s="211"/>
      <c r="X339" s="211"/>
      <c r="Y339" s="211"/>
      <c r="Z339" s="211"/>
    </row>
    <row r="340" spans="13:26">
      <c r="M340" s="211"/>
      <c r="N340" s="211"/>
      <c r="O340" s="211"/>
      <c r="P340" s="211"/>
      <c r="Q340" s="211"/>
      <c r="R340" s="211"/>
      <c r="S340" s="211"/>
      <c r="T340" s="211"/>
      <c r="U340" s="211"/>
      <c r="V340" s="211"/>
      <c r="W340" s="211"/>
      <c r="X340" s="211"/>
      <c r="Y340" s="211"/>
      <c r="Z340" s="211"/>
    </row>
    <row r="341" spans="13:26">
      <c r="M341" s="211"/>
      <c r="N341" s="211"/>
      <c r="O341" s="211"/>
      <c r="P341" s="211"/>
      <c r="Q341" s="211"/>
      <c r="R341" s="211"/>
      <c r="S341" s="211"/>
      <c r="T341" s="211"/>
      <c r="U341" s="211"/>
      <c r="V341" s="211"/>
      <c r="W341" s="211"/>
      <c r="X341" s="211"/>
      <c r="Y341" s="211"/>
      <c r="Z341" s="211"/>
    </row>
    <row r="342" spans="13:26">
      <c r="M342" s="211"/>
      <c r="N342" s="211"/>
      <c r="O342" s="211"/>
      <c r="P342" s="211"/>
      <c r="Q342" s="211"/>
      <c r="R342" s="211"/>
      <c r="S342" s="211"/>
      <c r="T342" s="211"/>
      <c r="U342" s="211"/>
      <c r="V342" s="211"/>
      <c r="W342" s="211"/>
      <c r="X342" s="211"/>
      <c r="Y342" s="211"/>
      <c r="Z342" s="211"/>
    </row>
    <row r="343" spans="13:26">
      <c r="M343" s="211"/>
      <c r="N343" s="211"/>
      <c r="O343" s="211"/>
      <c r="P343" s="211"/>
      <c r="Q343" s="211"/>
      <c r="R343" s="211"/>
      <c r="S343" s="211"/>
      <c r="T343" s="211"/>
      <c r="U343" s="211"/>
      <c r="V343" s="211"/>
      <c r="W343" s="211"/>
      <c r="X343" s="211"/>
      <c r="Y343" s="211"/>
      <c r="Z343" s="211"/>
    </row>
    <row r="344" spans="13:26">
      <c r="M344" s="211"/>
      <c r="N344" s="211"/>
      <c r="O344" s="211"/>
      <c r="P344" s="211"/>
      <c r="Q344" s="211"/>
      <c r="R344" s="211"/>
      <c r="S344" s="211"/>
      <c r="T344" s="211"/>
      <c r="U344" s="211"/>
      <c r="V344" s="211"/>
      <c r="W344" s="211"/>
      <c r="X344" s="211"/>
      <c r="Y344" s="211"/>
      <c r="Z344" s="211"/>
    </row>
    <row r="345" spans="13:26">
      <c r="M345" s="211"/>
      <c r="N345" s="211"/>
      <c r="O345" s="211"/>
      <c r="P345" s="211"/>
      <c r="Q345" s="211"/>
      <c r="R345" s="211"/>
      <c r="S345" s="211"/>
      <c r="T345" s="211"/>
      <c r="U345" s="211"/>
      <c r="V345" s="211"/>
      <c r="W345" s="211"/>
      <c r="X345" s="211"/>
      <c r="Y345" s="211"/>
      <c r="Z345" s="211"/>
    </row>
    <row r="346" spans="13:26">
      <c r="M346" s="211"/>
      <c r="N346" s="211"/>
      <c r="O346" s="211"/>
      <c r="P346" s="211"/>
      <c r="Q346" s="211"/>
      <c r="R346" s="211"/>
      <c r="S346" s="211"/>
      <c r="T346" s="211"/>
      <c r="U346" s="211"/>
      <c r="V346" s="211"/>
      <c r="W346" s="211"/>
      <c r="X346" s="211"/>
      <c r="Y346" s="211"/>
      <c r="Z346" s="211"/>
    </row>
    <row r="347" spans="13:26">
      <c r="M347" s="211"/>
      <c r="N347" s="211"/>
      <c r="O347" s="211"/>
      <c r="P347" s="211"/>
      <c r="Q347" s="211"/>
      <c r="R347" s="211"/>
      <c r="S347" s="211"/>
      <c r="T347" s="211"/>
      <c r="U347" s="211"/>
      <c r="V347" s="211"/>
      <c r="W347" s="211"/>
      <c r="X347" s="211"/>
      <c r="Y347" s="211"/>
      <c r="Z347" s="211"/>
    </row>
    <row r="348" spans="13:26">
      <c r="M348" s="211"/>
      <c r="N348" s="211"/>
      <c r="O348" s="211"/>
      <c r="P348" s="211"/>
      <c r="Q348" s="211"/>
      <c r="R348" s="211"/>
      <c r="S348" s="211"/>
      <c r="T348" s="211"/>
      <c r="U348" s="211"/>
      <c r="V348" s="211"/>
      <c r="W348" s="211"/>
      <c r="X348" s="211"/>
      <c r="Y348" s="211"/>
      <c r="Z348" s="211"/>
    </row>
    <row r="349" spans="13:26">
      <c r="M349" s="211"/>
      <c r="N349" s="211"/>
      <c r="O349" s="211"/>
      <c r="P349" s="211"/>
      <c r="Q349" s="211"/>
      <c r="R349" s="211"/>
      <c r="S349" s="211"/>
      <c r="T349" s="211"/>
      <c r="U349" s="211"/>
      <c r="V349" s="211"/>
      <c r="W349" s="211"/>
      <c r="X349" s="211"/>
      <c r="Y349" s="211"/>
      <c r="Z349" s="211"/>
    </row>
    <row r="350" spans="13:26">
      <c r="M350" s="211"/>
      <c r="N350" s="211"/>
      <c r="O350" s="211"/>
      <c r="P350" s="211"/>
      <c r="Q350" s="211"/>
      <c r="R350" s="211"/>
      <c r="S350" s="211"/>
      <c r="T350" s="211"/>
      <c r="U350" s="211"/>
      <c r="V350" s="211"/>
      <c r="W350" s="211"/>
      <c r="X350" s="211"/>
      <c r="Y350" s="211"/>
      <c r="Z350" s="211"/>
    </row>
    <row r="351" spans="13:26">
      <c r="M351" s="211"/>
      <c r="N351" s="211"/>
      <c r="O351" s="211"/>
      <c r="P351" s="211"/>
      <c r="Q351" s="211"/>
      <c r="R351" s="211"/>
      <c r="S351" s="211"/>
      <c r="T351" s="211"/>
      <c r="U351" s="211"/>
      <c r="V351" s="211"/>
      <c r="W351" s="211"/>
      <c r="X351" s="211"/>
      <c r="Y351" s="211"/>
      <c r="Z351" s="211"/>
    </row>
    <row r="352" spans="13:26">
      <c r="M352" s="211"/>
      <c r="N352" s="211"/>
      <c r="O352" s="211"/>
      <c r="P352" s="211"/>
      <c r="Q352" s="211"/>
      <c r="R352" s="211"/>
      <c r="S352" s="211"/>
      <c r="T352" s="211"/>
      <c r="U352" s="211"/>
      <c r="V352" s="211"/>
      <c r="W352" s="211"/>
      <c r="X352" s="211"/>
      <c r="Y352" s="211"/>
      <c r="Z352" s="211"/>
    </row>
    <row r="353" spans="13:26">
      <c r="M353" s="211"/>
      <c r="N353" s="211"/>
      <c r="O353" s="211"/>
      <c r="P353" s="211"/>
      <c r="Q353" s="211"/>
      <c r="R353" s="211"/>
      <c r="S353" s="211"/>
      <c r="T353" s="211"/>
      <c r="U353" s="211"/>
      <c r="V353" s="211"/>
      <c r="W353" s="211"/>
      <c r="X353" s="211"/>
      <c r="Y353" s="211"/>
      <c r="Z353" s="211"/>
    </row>
    <row r="354" spans="13:26">
      <c r="M354" s="211"/>
      <c r="N354" s="211"/>
      <c r="O354" s="211"/>
      <c r="P354" s="211"/>
      <c r="Q354" s="211"/>
      <c r="R354" s="211"/>
      <c r="S354" s="211"/>
      <c r="T354" s="211"/>
      <c r="U354" s="211"/>
      <c r="V354" s="211"/>
      <c r="W354" s="211"/>
      <c r="X354" s="211"/>
      <c r="Y354" s="211"/>
      <c r="Z354" s="211"/>
    </row>
    <row r="355" spans="13:26">
      <c r="M355" s="211"/>
      <c r="N355" s="211"/>
      <c r="O355" s="211"/>
      <c r="P355" s="211"/>
      <c r="Q355" s="211"/>
      <c r="R355" s="211"/>
      <c r="S355" s="211"/>
      <c r="T355" s="211"/>
      <c r="U355" s="211"/>
      <c r="V355" s="211"/>
      <c r="W355" s="211"/>
      <c r="X355" s="211"/>
      <c r="Y355" s="211"/>
      <c r="Z355" s="211"/>
    </row>
    <row r="356" spans="13:26">
      <c r="M356" s="211"/>
      <c r="N356" s="211"/>
      <c r="O356" s="211"/>
      <c r="P356" s="211"/>
      <c r="Q356" s="211"/>
      <c r="R356" s="211"/>
      <c r="S356" s="211"/>
      <c r="T356" s="211"/>
      <c r="U356" s="211"/>
      <c r="V356" s="211"/>
      <c r="W356" s="211"/>
      <c r="X356" s="211"/>
      <c r="Y356" s="211"/>
      <c r="Z356" s="211"/>
    </row>
    <row r="357" spans="13:26">
      <c r="M357" s="211"/>
      <c r="N357" s="211"/>
      <c r="O357" s="211"/>
      <c r="P357" s="211"/>
      <c r="Q357" s="211"/>
      <c r="R357" s="211"/>
      <c r="S357" s="211"/>
      <c r="T357" s="211"/>
      <c r="U357" s="211"/>
      <c r="V357" s="211"/>
      <c r="W357" s="211"/>
      <c r="X357" s="211"/>
      <c r="Y357" s="211"/>
      <c r="Z357" s="211"/>
    </row>
    <row r="358" spans="13:26">
      <c r="M358" s="211"/>
      <c r="N358" s="211"/>
      <c r="O358" s="211"/>
      <c r="P358" s="211"/>
      <c r="Q358" s="211"/>
      <c r="R358" s="211"/>
      <c r="S358" s="211"/>
      <c r="T358" s="211"/>
      <c r="U358" s="211"/>
      <c r="V358" s="211"/>
      <c r="W358" s="211"/>
      <c r="X358" s="211"/>
      <c r="Y358" s="211"/>
      <c r="Z358" s="211"/>
    </row>
    <row r="359" spans="13:26">
      <c r="M359" s="211"/>
      <c r="N359" s="211"/>
      <c r="O359" s="211"/>
      <c r="P359" s="211"/>
      <c r="Q359" s="211"/>
      <c r="R359" s="211"/>
      <c r="S359" s="211"/>
      <c r="T359" s="211"/>
      <c r="U359" s="211"/>
      <c r="V359" s="211"/>
      <c r="W359" s="211"/>
      <c r="X359" s="211"/>
      <c r="Y359" s="211"/>
      <c r="Z359" s="211"/>
    </row>
    <row r="360" spans="13:26">
      <c r="M360" s="211"/>
      <c r="N360" s="211"/>
      <c r="O360" s="211"/>
      <c r="P360" s="211"/>
      <c r="Q360" s="211"/>
      <c r="R360" s="211"/>
      <c r="S360" s="211"/>
      <c r="T360" s="211"/>
      <c r="U360" s="211"/>
      <c r="V360" s="211"/>
      <c r="W360" s="211"/>
      <c r="X360" s="211"/>
      <c r="Y360" s="211"/>
      <c r="Z360" s="211"/>
    </row>
    <row r="361" spans="13:26">
      <c r="M361" s="211"/>
      <c r="N361" s="211"/>
      <c r="O361" s="211"/>
      <c r="P361" s="211"/>
      <c r="Q361" s="211"/>
      <c r="R361" s="211"/>
      <c r="S361" s="211"/>
      <c r="T361" s="211"/>
      <c r="U361" s="211"/>
      <c r="V361" s="211"/>
      <c r="W361" s="211"/>
      <c r="X361" s="211"/>
      <c r="Y361" s="211"/>
      <c r="Z361" s="211"/>
    </row>
    <row r="362" spans="13:26">
      <c r="M362" s="211"/>
      <c r="N362" s="211"/>
      <c r="O362" s="211"/>
      <c r="P362" s="211"/>
      <c r="Q362" s="211"/>
      <c r="R362" s="211"/>
      <c r="S362" s="211"/>
      <c r="T362" s="211"/>
      <c r="U362" s="211"/>
      <c r="V362" s="211"/>
      <c r="W362" s="211"/>
      <c r="X362" s="211"/>
      <c r="Y362" s="211"/>
      <c r="Z362" s="211"/>
    </row>
    <row r="363" spans="13:26">
      <c r="M363" s="211"/>
      <c r="N363" s="211"/>
      <c r="O363" s="211"/>
      <c r="P363" s="211"/>
      <c r="Q363" s="211"/>
      <c r="R363" s="211"/>
      <c r="S363" s="211"/>
      <c r="T363" s="211"/>
      <c r="U363" s="211"/>
      <c r="V363" s="211"/>
      <c r="W363" s="211"/>
      <c r="X363" s="211"/>
      <c r="Y363" s="211"/>
      <c r="Z363" s="211"/>
    </row>
    <row r="364" spans="13:26">
      <c r="M364" s="211"/>
      <c r="N364" s="211"/>
      <c r="O364" s="211"/>
      <c r="P364" s="211"/>
      <c r="Q364" s="211"/>
      <c r="R364" s="211"/>
      <c r="S364" s="211"/>
      <c r="T364" s="211"/>
      <c r="U364" s="211"/>
      <c r="V364" s="211"/>
      <c r="W364" s="211"/>
      <c r="X364" s="211"/>
      <c r="Y364" s="211"/>
      <c r="Z364" s="211"/>
    </row>
    <row r="365" spans="13:26">
      <c r="M365" s="211"/>
      <c r="N365" s="211"/>
      <c r="O365" s="211"/>
      <c r="P365" s="211"/>
      <c r="Q365" s="211"/>
      <c r="R365" s="211"/>
      <c r="S365" s="211"/>
      <c r="T365" s="211"/>
      <c r="U365" s="211"/>
      <c r="V365" s="211"/>
      <c r="W365" s="211"/>
      <c r="X365" s="211"/>
      <c r="Y365" s="211"/>
      <c r="Z365" s="211"/>
    </row>
  </sheetData>
  <phoneticPr fontId="258" type="noConversion"/>
  <conditionalFormatting sqref="Z18:Z24">
    <cfRule type="expression" dxfId="4" priority="5" stopIfTrue="1">
      <formula>NOT(ISERROR(SEARCH("Err",Z18)))</formula>
    </cfRule>
  </conditionalFormatting>
  <conditionalFormatting sqref="Z9:AA9 Z10:Z12 AA10:AA13">
    <cfRule type="expression" dxfId="3" priority="3" stopIfTrue="1">
      <formula>NOT(ISERROR(SEARCH("Err",Z9)))</formula>
    </cfRule>
  </conditionalFormatting>
  <conditionalFormatting sqref="AA18:AA25">
    <cfRule type="expression" dxfId="2" priority="1" stopIfTrue="1">
      <formula>NOT(ISERROR(SEARCH("Err",AA18)))</formula>
    </cfRule>
  </conditionalFormatting>
  <pageMargins left="0.7" right="0.7" top="0.75" bottom="0.75" header="0.3" footer="0.3"/>
  <pageSetup orientation="portrait" r:id="rId1"/>
  <headerFooter>
    <oddFooter>&amp;C_x000D_&amp;1#&amp;"Calibri"&amp;10&amp;K000000 OFFICIAL-InternalOnly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72229-EF38-4F42-BCDA-E8F20C241E48}">
  <sheetPr>
    <tabColor theme="5" tint="0.39997558519241921"/>
  </sheetPr>
  <dimension ref="D6:M8"/>
  <sheetViews>
    <sheetView showGridLines="0" zoomScale="85" zoomScaleNormal="85" workbookViewId="0">
      <selection activeCell="E7" sqref="E7"/>
    </sheetView>
  </sheetViews>
  <sheetFormatPr defaultColWidth="8.81640625" defaultRowHeight="14.5"/>
  <cols>
    <col min="4" max="4" width="21.81640625" customWidth="1"/>
    <col min="5" max="5" width="16.1796875" customWidth="1"/>
    <col min="7" max="7" width="7" customWidth="1"/>
    <col min="8" max="8" width="16.453125" customWidth="1"/>
    <col min="9" max="9" width="16.81640625" customWidth="1"/>
    <col min="10" max="10" width="15.453125" customWidth="1"/>
    <col min="11" max="11" width="15.81640625" customWidth="1"/>
    <col min="12" max="12" width="15.26953125" customWidth="1"/>
    <col min="13" max="13" width="16" customWidth="1"/>
  </cols>
  <sheetData>
    <row r="6" spans="4:13">
      <c r="D6" s="150" t="s">
        <v>243</v>
      </c>
      <c r="E6" s="151">
        <v>1</v>
      </c>
      <c r="F6" s="279">
        <v>2</v>
      </c>
      <c r="G6" s="279"/>
      <c r="H6" s="151">
        <v>3</v>
      </c>
      <c r="I6" s="151">
        <v>4</v>
      </c>
      <c r="J6" s="151">
        <v>5</v>
      </c>
      <c r="K6" s="151">
        <v>6</v>
      </c>
      <c r="L6" s="151">
        <v>7</v>
      </c>
      <c r="M6" s="152">
        <v>8</v>
      </c>
    </row>
    <row r="7" spans="4:13" ht="34.5" customHeight="1">
      <c r="D7" s="153" t="s">
        <v>244</v>
      </c>
      <c r="E7" s="178" t="e">
        <f>SUMIF(#REF!,E6,#REF!)/SUM(#REF!)</f>
        <v>#REF!</v>
      </c>
      <c r="F7" s="280" t="e">
        <f>SUMIF(#REF!,F6,#REF!)/SUM(#REF!)</f>
        <v>#REF!</v>
      </c>
      <c r="G7" s="280"/>
      <c r="H7" s="178" t="e">
        <f>SUMIF(#REF!,H6,#REF!)/SUM(#REF!)</f>
        <v>#REF!</v>
      </c>
      <c r="I7" s="178" t="e">
        <f>SUMIF(#REF!,I6,#REF!)/SUM(#REF!)</f>
        <v>#REF!</v>
      </c>
      <c r="J7" s="178" t="e">
        <f>SUMIF(#REF!,J6,#REF!)/SUM(#REF!)</f>
        <v>#REF!</v>
      </c>
      <c r="K7" s="178" t="e">
        <f>SUMIF(#REF!,K6,#REF!)/SUM(#REF!)</f>
        <v>#REF!</v>
      </c>
      <c r="L7" s="178" t="e">
        <f>SUMIF(#REF!,L6,#REF!)/SUM(#REF!)</f>
        <v>#REF!</v>
      </c>
      <c r="M7" s="154" t="e">
        <f>SUMIF(#REF!,M6,#REF!)/SUM(#REF!)</f>
        <v>#REF!</v>
      </c>
    </row>
    <row r="8" spans="4:13" ht="36" customHeight="1">
      <c r="D8" s="221" t="s">
        <v>245</v>
      </c>
      <c r="E8" s="222" t="e">
        <f>COUNTIF(#REF!,E6)/COUNT(#REF!)</f>
        <v>#REF!</v>
      </c>
      <c r="F8" s="281" t="e">
        <f>COUNTIF(#REF!,F6)/COUNT(#REF!)</f>
        <v>#REF!</v>
      </c>
      <c r="G8" s="281"/>
      <c r="H8" s="222" t="e">
        <f>COUNTIF(#REF!,H6)/COUNT(#REF!)</f>
        <v>#REF!</v>
      </c>
      <c r="I8" s="222" t="e">
        <f>COUNTIF(#REF!,I6)/COUNT(#REF!)</f>
        <v>#REF!</v>
      </c>
      <c r="J8" s="222" t="e">
        <f>COUNTIF(#REF!,J6)/COUNT(#REF!)</f>
        <v>#REF!</v>
      </c>
      <c r="K8" s="222" t="e">
        <f>COUNTIF(#REF!,K6)/COUNT(#REF!)</f>
        <v>#REF!</v>
      </c>
      <c r="L8" s="222" t="e">
        <f>COUNTIF(#REF!,L6)/COUNT(#REF!)</f>
        <v>#REF!</v>
      </c>
      <c r="M8" s="223" t="e">
        <f>COUNTIF(#REF!,M6)/COUNT(#REF!)</f>
        <v>#REF!</v>
      </c>
    </row>
  </sheetData>
  <mergeCells count="3">
    <mergeCell ref="F6:G6"/>
    <mergeCell ref="F7:G7"/>
    <mergeCell ref="F8:G8"/>
  </mergeCells>
  <conditionalFormatting sqref="E7:F7 H7:M7">
    <cfRule type="colorScale" priority="1">
      <colorScale>
        <cfvo type="min"/>
        <cfvo type="percentile" val="50"/>
        <cfvo type="max"/>
        <color rgb="FFF8696B"/>
        <color rgb="FFFFEB84"/>
        <color rgb="FF63BE7B"/>
      </colorScale>
    </cfRule>
  </conditionalFormatting>
  <conditionalFormatting sqref="E7:F8 H7:M8">
    <cfRule type="colorScale" priority="2">
      <colorScale>
        <cfvo type="min"/>
        <cfvo type="percentile" val="50"/>
        <cfvo type="max"/>
        <color rgb="FFF8696B"/>
        <color rgb="FFFFEB84"/>
        <color rgb="FF63BE7B"/>
      </colorScale>
    </cfRule>
  </conditionalFormatting>
  <conditionalFormatting sqref="E8:F8 H8:M8">
    <cfRule type="colorScale" priority="3">
      <colorScale>
        <cfvo type="min"/>
        <cfvo type="percentile" val="50"/>
        <cfvo type="max"/>
        <color rgb="FFF8696B"/>
        <color rgb="FFFFEB84"/>
        <color rgb="FF63BE7B"/>
      </colorScale>
    </cfRule>
  </conditionalFormatting>
  <dataValidations count="1">
    <dataValidation type="whole" allowBlank="1" showInputMessage="1" showErrorMessage="1" sqref="E6:F6 H6:M6" xr:uid="{2BAF8BF1-E3D5-4D28-BFEC-9E0DB31C6458}">
      <formula1>0</formula1>
      <formula2>9</formula2>
    </dataValidation>
  </dataValidations>
  <pageMargins left="0.7" right="0.7" top="0.75" bottom="0.75" header="0.3" footer="0.3"/>
  <pageSetup paperSize="9" orientation="portrait" r:id="rId1"/>
  <headerFooter>
    <oddFooter>&amp;C&amp;1#&amp;"Calibri"&amp;12&amp;K008000Internal Use</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B0445-3DD2-4A8A-AD82-FE85B75DE924}">
  <dimension ref="A1:F98"/>
  <sheetViews>
    <sheetView topLeftCell="A69" workbookViewId="0">
      <selection activeCell="D89" sqref="D89"/>
    </sheetView>
  </sheetViews>
  <sheetFormatPr defaultRowHeight="14.5"/>
  <cols>
    <col min="2" max="2" width="29" bestFit="1" customWidth="1"/>
    <col min="3" max="3" width="35.26953125" bestFit="1" customWidth="1"/>
    <col min="4" max="4" width="45.1796875" bestFit="1" customWidth="1"/>
    <col min="5" max="5" width="40.453125" bestFit="1" customWidth="1"/>
    <col min="6" max="6" width="28.453125" bestFit="1" customWidth="1"/>
  </cols>
  <sheetData>
    <row r="1" spans="1:6" ht="15" thickBot="1">
      <c r="B1" s="157" t="s">
        <v>249</v>
      </c>
      <c r="C1" s="157" t="s">
        <v>250</v>
      </c>
      <c r="D1" s="157" t="s">
        <v>251</v>
      </c>
      <c r="E1" s="157" t="s">
        <v>252</v>
      </c>
      <c r="F1" s="157" t="s">
        <v>253</v>
      </c>
    </row>
    <row r="2" spans="1:6">
      <c r="A2" t="s">
        <v>254</v>
      </c>
      <c r="B2">
        <v>2</v>
      </c>
      <c r="C2">
        <v>7</v>
      </c>
      <c r="D2">
        <v>77</v>
      </c>
      <c r="E2">
        <v>4</v>
      </c>
      <c r="F2">
        <v>3</v>
      </c>
    </row>
    <row r="3" spans="1:6">
      <c r="A3" t="s">
        <v>255</v>
      </c>
      <c r="B3">
        <v>1</v>
      </c>
      <c r="C3">
        <v>11</v>
      </c>
      <c r="D3">
        <v>7</v>
      </c>
      <c r="E3">
        <v>2</v>
      </c>
      <c r="F3">
        <v>16</v>
      </c>
    </row>
    <row r="5" spans="1:6" ht="15" thickBot="1">
      <c r="B5" s="157" t="s">
        <v>249</v>
      </c>
      <c r="C5" s="157" t="s">
        <v>250</v>
      </c>
      <c r="D5" s="157" t="s">
        <v>251</v>
      </c>
      <c r="E5" s="157" t="s">
        <v>252</v>
      </c>
      <c r="F5" s="157" t="s">
        <v>253</v>
      </c>
    </row>
    <row r="6" spans="1:6">
      <c r="B6" s="158" t="s">
        <v>256</v>
      </c>
      <c r="C6" s="164" t="s">
        <v>256</v>
      </c>
      <c r="D6" s="158" t="s">
        <v>256</v>
      </c>
      <c r="E6" s="158" t="s">
        <v>256</v>
      </c>
      <c r="F6" s="158" t="s">
        <v>256</v>
      </c>
    </row>
    <row r="7" spans="1:6">
      <c r="B7" s="155" t="s">
        <v>256</v>
      </c>
      <c r="C7" s="165" t="s">
        <v>256</v>
      </c>
      <c r="D7" s="155" t="s">
        <v>256</v>
      </c>
      <c r="E7" s="155" t="s">
        <v>256</v>
      </c>
      <c r="F7" s="155" t="s">
        <v>256</v>
      </c>
    </row>
    <row r="8" spans="1:6">
      <c r="B8" s="155" t="s">
        <v>257</v>
      </c>
      <c r="C8" s="165" t="s">
        <v>256</v>
      </c>
      <c r="D8" s="155" t="s">
        <v>256</v>
      </c>
      <c r="E8" s="155" t="s">
        <v>256</v>
      </c>
      <c r="F8" s="155" t="s">
        <v>256</v>
      </c>
    </row>
    <row r="9" spans="1:6">
      <c r="B9" s="155"/>
      <c r="C9" s="165" t="s">
        <v>256</v>
      </c>
      <c r="D9" s="155" t="s">
        <v>256</v>
      </c>
      <c r="E9" s="155" t="s">
        <v>256</v>
      </c>
      <c r="F9" s="155" t="s">
        <v>257</v>
      </c>
    </row>
    <row r="10" spans="1:6">
      <c r="B10" s="155"/>
      <c r="C10" s="165" t="s">
        <v>256</v>
      </c>
      <c r="D10" s="155" t="s">
        <v>256</v>
      </c>
      <c r="E10" s="155" t="s">
        <v>257</v>
      </c>
      <c r="F10" s="155" t="s">
        <v>257</v>
      </c>
    </row>
    <row r="11" spans="1:6">
      <c r="B11" s="155"/>
      <c r="C11" s="165" t="s">
        <v>256</v>
      </c>
      <c r="D11" s="155" t="s">
        <v>256</v>
      </c>
      <c r="E11" s="155" t="s">
        <v>257</v>
      </c>
      <c r="F11" s="155" t="s">
        <v>257</v>
      </c>
    </row>
    <row r="12" spans="1:6">
      <c r="B12" s="155"/>
      <c r="C12" s="165" t="s">
        <v>256</v>
      </c>
      <c r="D12" s="155" t="s">
        <v>256</v>
      </c>
      <c r="E12" s="155"/>
      <c r="F12" s="155" t="s">
        <v>257</v>
      </c>
    </row>
    <row r="13" spans="1:6">
      <c r="B13" s="155"/>
      <c r="C13" s="155" t="s">
        <v>257</v>
      </c>
      <c r="D13" s="155" t="s">
        <v>256</v>
      </c>
      <c r="E13" s="155"/>
      <c r="F13" s="155" t="s">
        <v>257</v>
      </c>
    </row>
    <row r="14" spans="1:6">
      <c r="B14" s="155"/>
      <c r="C14" s="165" t="s">
        <v>257</v>
      </c>
      <c r="D14" s="155" t="s">
        <v>256</v>
      </c>
      <c r="E14" s="155"/>
      <c r="F14" s="155" t="s">
        <v>257</v>
      </c>
    </row>
    <row r="15" spans="1:6">
      <c r="B15" s="155"/>
      <c r="C15" s="165" t="s">
        <v>257</v>
      </c>
      <c r="D15" s="155" t="s">
        <v>256</v>
      </c>
      <c r="E15" s="155"/>
      <c r="F15" s="155" t="s">
        <v>257</v>
      </c>
    </row>
    <row r="16" spans="1:6">
      <c r="B16" s="155"/>
      <c r="C16" s="165" t="s">
        <v>257</v>
      </c>
      <c r="D16" s="155" t="s">
        <v>256</v>
      </c>
      <c r="E16" s="155"/>
      <c r="F16" s="155" t="s">
        <v>257</v>
      </c>
    </row>
    <row r="17" spans="2:6">
      <c r="B17" s="155"/>
      <c r="C17" s="165" t="s">
        <v>257</v>
      </c>
      <c r="D17" s="155" t="s">
        <v>256</v>
      </c>
      <c r="E17" s="155"/>
      <c r="F17" s="155" t="s">
        <v>257</v>
      </c>
    </row>
    <row r="18" spans="2:6">
      <c r="B18" s="155"/>
      <c r="C18" s="165" t="s">
        <v>257</v>
      </c>
      <c r="D18" s="155" t="s">
        <v>256</v>
      </c>
      <c r="E18" s="155"/>
      <c r="F18" s="155" t="s">
        <v>257</v>
      </c>
    </row>
    <row r="19" spans="2:6">
      <c r="B19" s="155"/>
      <c r="C19" s="165" t="s">
        <v>257</v>
      </c>
      <c r="D19" s="155" t="s">
        <v>256</v>
      </c>
      <c r="E19" s="155"/>
      <c r="F19" s="155" t="s">
        <v>257</v>
      </c>
    </row>
    <row r="20" spans="2:6">
      <c r="B20" s="155"/>
      <c r="C20" s="165" t="s">
        <v>257</v>
      </c>
      <c r="D20" s="155" t="s">
        <v>256</v>
      </c>
      <c r="E20" s="155"/>
      <c r="F20" s="155" t="s">
        <v>257</v>
      </c>
    </row>
    <row r="21" spans="2:6">
      <c r="B21" s="155"/>
      <c r="C21" s="165" t="s">
        <v>257</v>
      </c>
      <c r="D21" s="155" t="s">
        <v>256</v>
      </c>
      <c r="E21" s="155"/>
      <c r="F21" s="155" t="s">
        <v>257</v>
      </c>
    </row>
    <row r="22" spans="2:6">
      <c r="B22" s="155"/>
      <c r="C22" s="165" t="s">
        <v>257</v>
      </c>
      <c r="D22" s="155" t="s">
        <v>256</v>
      </c>
      <c r="E22" s="155"/>
      <c r="F22" s="155" t="s">
        <v>257</v>
      </c>
    </row>
    <row r="23" spans="2:6">
      <c r="B23" s="155"/>
      <c r="C23" s="165" t="s">
        <v>257</v>
      </c>
      <c r="D23" s="155" t="s">
        <v>256</v>
      </c>
      <c r="E23" s="155"/>
      <c r="F23" s="155" t="s">
        <v>257</v>
      </c>
    </row>
    <row r="24" spans="2:6">
      <c r="B24" s="155"/>
      <c r="C24" s="155"/>
      <c r="D24" s="155" t="s">
        <v>256</v>
      </c>
      <c r="E24" s="155"/>
      <c r="F24" s="155" t="s">
        <v>257</v>
      </c>
    </row>
    <row r="25" spans="2:6">
      <c r="B25" s="155"/>
      <c r="C25" s="155"/>
      <c r="D25" s="155" t="s">
        <v>256</v>
      </c>
      <c r="E25" s="155"/>
    </row>
    <row r="26" spans="2:6">
      <c r="B26" s="155"/>
      <c r="C26" s="155"/>
      <c r="D26" s="155" t="s">
        <v>256</v>
      </c>
      <c r="E26" s="155"/>
      <c r="F26" s="155"/>
    </row>
    <row r="27" spans="2:6">
      <c r="B27" s="155"/>
      <c r="C27" s="155"/>
      <c r="D27" s="155" t="s">
        <v>256</v>
      </c>
      <c r="E27" s="155"/>
      <c r="F27" s="155"/>
    </row>
    <row r="28" spans="2:6">
      <c r="B28" s="155"/>
      <c r="C28" s="155"/>
      <c r="D28" s="155" t="s">
        <v>256</v>
      </c>
      <c r="E28" s="155"/>
      <c r="F28" s="155"/>
    </row>
    <row r="29" spans="2:6">
      <c r="B29" s="155"/>
      <c r="C29" s="155"/>
      <c r="D29" s="155" t="s">
        <v>256</v>
      </c>
      <c r="E29" s="155"/>
      <c r="F29" s="155"/>
    </row>
    <row r="30" spans="2:6">
      <c r="B30" s="155"/>
      <c r="C30" s="155"/>
      <c r="D30" s="155" t="s">
        <v>256</v>
      </c>
      <c r="E30" s="155"/>
      <c r="F30" s="155"/>
    </row>
    <row r="31" spans="2:6">
      <c r="B31" s="155"/>
      <c r="C31" s="155"/>
      <c r="D31" s="155" t="s">
        <v>256</v>
      </c>
      <c r="E31" s="155"/>
      <c r="F31" s="155"/>
    </row>
    <row r="32" spans="2:6">
      <c r="B32" s="155"/>
      <c r="C32" s="155"/>
      <c r="D32" s="155" t="s">
        <v>256</v>
      </c>
      <c r="E32" s="155"/>
      <c r="F32" s="155"/>
    </row>
    <row r="33" spans="2:6">
      <c r="B33" s="155"/>
      <c r="C33" s="155"/>
      <c r="D33" s="155" t="s">
        <v>256</v>
      </c>
      <c r="E33" s="155"/>
      <c r="F33" s="155"/>
    </row>
    <row r="34" spans="2:6">
      <c r="B34" s="155"/>
      <c r="C34" s="155"/>
      <c r="D34" s="155" t="s">
        <v>256</v>
      </c>
      <c r="E34" s="155"/>
      <c r="F34" s="155"/>
    </row>
    <row r="35" spans="2:6">
      <c r="B35" s="155"/>
      <c r="C35" s="155"/>
      <c r="D35" s="155" t="s">
        <v>256</v>
      </c>
      <c r="E35" s="155"/>
      <c r="F35" s="155"/>
    </row>
    <row r="36" spans="2:6">
      <c r="B36" s="155"/>
      <c r="C36" s="155"/>
      <c r="D36" s="155" t="s">
        <v>256</v>
      </c>
      <c r="E36" s="155"/>
      <c r="F36" s="155"/>
    </row>
    <row r="37" spans="2:6">
      <c r="B37" s="155"/>
      <c r="C37" s="155"/>
      <c r="D37" s="155" t="s">
        <v>256</v>
      </c>
      <c r="E37" s="155"/>
      <c r="F37" s="155"/>
    </row>
    <row r="38" spans="2:6">
      <c r="B38" s="155"/>
      <c r="C38" s="155"/>
      <c r="D38" s="155" t="s">
        <v>256</v>
      </c>
      <c r="E38" s="155"/>
      <c r="F38" s="155"/>
    </row>
    <row r="39" spans="2:6">
      <c r="B39" s="155"/>
      <c r="C39" s="155"/>
      <c r="D39" s="155" t="s">
        <v>256</v>
      </c>
      <c r="E39" s="155"/>
      <c r="F39" s="155"/>
    </row>
    <row r="40" spans="2:6">
      <c r="B40" s="155"/>
      <c r="C40" s="155"/>
      <c r="D40" s="155" t="s">
        <v>256</v>
      </c>
      <c r="E40" s="155"/>
      <c r="F40" s="155"/>
    </row>
    <row r="41" spans="2:6">
      <c r="B41" s="155"/>
      <c r="C41" s="155"/>
      <c r="D41" s="155" t="s">
        <v>256</v>
      </c>
      <c r="E41" s="155"/>
      <c r="F41" s="155"/>
    </row>
    <row r="42" spans="2:6">
      <c r="B42" s="155"/>
      <c r="C42" s="155"/>
      <c r="D42" s="155" t="s">
        <v>256</v>
      </c>
      <c r="E42" s="155"/>
      <c r="F42" s="155"/>
    </row>
    <row r="43" spans="2:6">
      <c r="B43" s="155"/>
      <c r="C43" s="155"/>
      <c r="D43" s="155" t="s">
        <v>256</v>
      </c>
      <c r="E43" s="155"/>
      <c r="F43" s="155"/>
    </row>
    <row r="44" spans="2:6">
      <c r="B44" s="155"/>
      <c r="C44" s="158"/>
      <c r="D44" s="155" t="s">
        <v>256</v>
      </c>
      <c r="E44" s="155"/>
      <c r="F44" s="158"/>
    </row>
    <row r="45" spans="2:6">
      <c r="B45" s="155"/>
      <c r="C45" s="158"/>
      <c r="D45" s="155" t="s">
        <v>256</v>
      </c>
      <c r="E45" s="155"/>
      <c r="F45" s="158"/>
    </row>
    <row r="46" spans="2:6">
      <c r="B46" s="155"/>
      <c r="C46" s="155"/>
      <c r="D46" s="155" t="s">
        <v>256</v>
      </c>
      <c r="E46" s="155"/>
      <c r="F46" s="155"/>
    </row>
    <row r="47" spans="2:6">
      <c r="B47" s="155"/>
      <c r="C47" s="155"/>
      <c r="D47" s="155" t="s">
        <v>256</v>
      </c>
      <c r="E47" s="155"/>
      <c r="F47" s="155"/>
    </row>
    <row r="48" spans="2:6">
      <c r="B48" s="155"/>
      <c r="C48" s="155"/>
      <c r="D48" s="155" t="s">
        <v>256</v>
      </c>
      <c r="E48" s="155"/>
      <c r="F48" s="155"/>
    </row>
    <row r="49" spans="2:6">
      <c r="B49" s="155"/>
      <c r="C49" s="155"/>
      <c r="D49" s="155" t="s">
        <v>256</v>
      </c>
      <c r="E49" s="155"/>
      <c r="F49" s="155"/>
    </row>
    <row r="50" spans="2:6">
      <c r="B50" s="155"/>
      <c r="C50" s="155"/>
      <c r="D50" s="155" t="s">
        <v>256</v>
      </c>
      <c r="E50" s="155"/>
      <c r="F50" s="155"/>
    </row>
    <row r="51" spans="2:6">
      <c r="B51" s="155"/>
      <c r="C51" s="155"/>
      <c r="D51" s="155" t="s">
        <v>256</v>
      </c>
      <c r="E51" s="155"/>
      <c r="F51" s="155"/>
    </row>
    <row r="52" spans="2:6">
      <c r="B52" s="155"/>
      <c r="C52" s="155"/>
      <c r="D52" s="155" t="s">
        <v>256</v>
      </c>
      <c r="E52" s="155"/>
      <c r="F52" s="155"/>
    </row>
    <row r="53" spans="2:6">
      <c r="B53" s="155"/>
      <c r="C53" s="155"/>
      <c r="D53" s="155" t="s">
        <v>256</v>
      </c>
      <c r="E53" s="155"/>
      <c r="F53" s="155"/>
    </row>
    <row r="54" spans="2:6">
      <c r="B54" s="155"/>
      <c r="C54" s="155"/>
      <c r="D54" s="155" t="s">
        <v>256</v>
      </c>
      <c r="E54" s="155"/>
      <c r="F54" s="155"/>
    </row>
    <row r="55" spans="2:6">
      <c r="B55" s="155"/>
      <c r="C55" s="155"/>
      <c r="D55" s="155" t="s">
        <v>256</v>
      </c>
      <c r="E55" s="155"/>
      <c r="F55" s="155"/>
    </row>
    <row r="56" spans="2:6">
      <c r="B56" s="155"/>
      <c r="C56" s="155"/>
      <c r="D56" s="155" t="s">
        <v>256</v>
      </c>
      <c r="E56" s="155"/>
      <c r="F56" s="155"/>
    </row>
    <row r="57" spans="2:6">
      <c r="B57" s="155"/>
      <c r="C57" s="155"/>
      <c r="D57" s="155" t="s">
        <v>256</v>
      </c>
      <c r="E57" s="155"/>
      <c r="F57" s="155"/>
    </row>
    <row r="58" spans="2:6">
      <c r="B58" s="155"/>
      <c r="C58" s="155"/>
      <c r="D58" s="155" t="s">
        <v>256</v>
      </c>
      <c r="E58" s="155"/>
      <c r="F58" s="155"/>
    </row>
    <row r="59" spans="2:6">
      <c r="B59" s="155"/>
      <c r="C59" s="155"/>
      <c r="D59" s="155" t="s">
        <v>256</v>
      </c>
      <c r="E59" s="155"/>
      <c r="F59" s="155"/>
    </row>
    <row r="60" spans="2:6">
      <c r="B60" s="155"/>
      <c r="C60" s="155"/>
      <c r="D60" s="155" t="s">
        <v>256</v>
      </c>
      <c r="E60" s="155"/>
      <c r="F60" s="155"/>
    </row>
    <row r="61" spans="2:6">
      <c r="B61" s="155"/>
      <c r="C61" s="155"/>
      <c r="D61" s="155" t="s">
        <v>256</v>
      </c>
      <c r="E61" s="155"/>
      <c r="F61" s="155"/>
    </row>
    <row r="62" spans="2:6">
      <c r="B62" s="155"/>
      <c r="C62" s="155"/>
      <c r="D62" s="155" t="s">
        <v>256</v>
      </c>
      <c r="E62" s="155"/>
      <c r="F62" s="155"/>
    </row>
    <row r="63" spans="2:6">
      <c r="B63" s="155"/>
      <c r="C63" s="155"/>
      <c r="D63" s="165" t="s">
        <v>256</v>
      </c>
      <c r="E63" s="155"/>
      <c r="F63" s="155"/>
    </row>
    <row r="64" spans="2:6">
      <c r="B64" s="155"/>
      <c r="C64" s="155"/>
      <c r="D64" s="165" t="s">
        <v>256</v>
      </c>
      <c r="E64" s="155"/>
      <c r="F64" s="155"/>
    </row>
    <row r="65" spans="2:6">
      <c r="B65" s="155"/>
      <c r="C65" s="155"/>
      <c r="D65" s="165" t="s">
        <v>256</v>
      </c>
      <c r="E65" s="155"/>
      <c r="F65" s="155"/>
    </row>
    <row r="66" spans="2:6">
      <c r="B66" s="155"/>
      <c r="C66" s="155"/>
      <c r="D66" s="165" t="s">
        <v>256</v>
      </c>
      <c r="E66" s="155"/>
      <c r="F66" s="155"/>
    </row>
    <row r="67" spans="2:6">
      <c r="B67" s="155"/>
      <c r="C67" s="155"/>
      <c r="D67" s="165" t="s">
        <v>256</v>
      </c>
      <c r="E67" s="155"/>
      <c r="F67" s="155"/>
    </row>
    <row r="68" spans="2:6">
      <c r="B68" s="165"/>
      <c r="C68" s="155"/>
      <c r="D68" s="165" t="s">
        <v>256</v>
      </c>
      <c r="E68" s="155"/>
      <c r="F68" s="155"/>
    </row>
    <row r="69" spans="2:6">
      <c r="B69" s="166"/>
      <c r="C69" s="167"/>
      <c r="D69" s="166" t="s">
        <v>256</v>
      </c>
      <c r="E69" s="167"/>
      <c r="F69" s="167"/>
    </row>
    <row r="70" spans="2:6">
      <c r="B70" s="165"/>
      <c r="C70" s="155"/>
      <c r="D70" s="165" t="s">
        <v>256</v>
      </c>
      <c r="E70" s="155"/>
      <c r="F70" s="155"/>
    </row>
    <row r="71" spans="2:6">
      <c r="B71" s="165"/>
      <c r="C71" s="155"/>
      <c r="D71" s="165" t="s">
        <v>256</v>
      </c>
      <c r="E71" s="155"/>
      <c r="F71" s="155"/>
    </row>
    <row r="72" spans="2:6">
      <c r="B72" s="165"/>
      <c r="C72" s="155"/>
      <c r="D72" s="165" t="s">
        <v>256</v>
      </c>
      <c r="E72" s="155"/>
      <c r="F72" s="155"/>
    </row>
    <row r="73" spans="2:6">
      <c r="B73" s="165"/>
      <c r="C73" s="155"/>
      <c r="D73" s="165" t="s">
        <v>256</v>
      </c>
      <c r="E73" s="165"/>
      <c r="F73" s="155"/>
    </row>
    <row r="74" spans="2:6">
      <c r="B74" s="165"/>
      <c r="C74" s="155"/>
      <c r="D74" s="165" t="s">
        <v>256</v>
      </c>
      <c r="E74" s="165"/>
      <c r="F74" s="155"/>
    </row>
    <row r="75" spans="2:6">
      <c r="B75" s="165"/>
      <c r="C75" s="155"/>
      <c r="D75" s="165" t="s">
        <v>256</v>
      </c>
      <c r="E75" s="165"/>
      <c r="F75" s="155"/>
    </row>
    <row r="76" spans="2:6">
      <c r="B76" s="165"/>
      <c r="C76" s="155"/>
      <c r="D76" s="165" t="s">
        <v>256</v>
      </c>
      <c r="E76" s="165"/>
      <c r="F76" s="155"/>
    </row>
    <row r="77" spans="2:6">
      <c r="B77" s="165"/>
      <c r="C77" s="155"/>
      <c r="D77" s="165" t="s">
        <v>256</v>
      </c>
      <c r="E77" s="165"/>
      <c r="F77" s="155"/>
    </row>
    <row r="78" spans="2:6">
      <c r="B78" s="165"/>
      <c r="C78" s="155"/>
      <c r="D78" s="165" t="s">
        <v>256</v>
      </c>
      <c r="E78" s="165"/>
      <c r="F78" s="165"/>
    </row>
    <row r="79" spans="2:6">
      <c r="B79" s="165"/>
      <c r="C79" s="155"/>
      <c r="D79" s="165" t="s">
        <v>256</v>
      </c>
      <c r="E79" s="165"/>
      <c r="F79" s="165"/>
    </row>
    <row r="80" spans="2:6">
      <c r="B80" s="165"/>
      <c r="C80" s="155"/>
      <c r="D80" s="165" t="s">
        <v>256</v>
      </c>
      <c r="E80" s="165"/>
      <c r="F80" s="165"/>
    </row>
    <row r="81" spans="2:6">
      <c r="B81" s="165"/>
      <c r="C81" s="155"/>
      <c r="D81" s="165" t="s">
        <v>256</v>
      </c>
      <c r="E81" s="165"/>
      <c r="F81" s="165"/>
    </row>
    <row r="82" spans="2:6">
      <c r="B82" s="165"/>
      <c r="C82" s="155"/>
      <c r="D82" s="165" t="s">
        <v>256</v>
      </c>
      <c r="E82" s="165"/>
      <c r="F82" s="165"/>
    </row>
    <row r="83" spans="2:6">
      <c r="B83" s="165"/>
      <c r="C83" s="155"/>
      <c r="D83" s="155" t="s">
        <v>257</v>
      </c>
      <c r="E83" s="165"/>
      <c r="F83" s="165"/>
    </row>
    <row r="84" spans="2:6">
      <c r="B84" s="165"/>
      <c r="C84" s="155"/>
      <c r="D84" s="155" t="s">
        <v>257</v>
      </c>
      <c r="E84" s="165"/>
      <c r="F84" s="165"/>
    </row>
    <row r="85" spans="2:6">
      <c r="B85" s="165"/>
      <c r="C85" s="165"/>
      <c r="D85" s="165" t="s">
        <v>257</v>
      </c>
      <c r="E85" s="165"/>
      <c r="F85" s="165"/>
    </row>
    <row r="86" spans="2:6">
      <c r="B86" s="165"/>
      <c r="C86" s="165"/>
      <c r="D86" s="165" t="s">
        <v>257</v>
      </c>
      <c r="E86" s="165"/>
      <c r="F86" s="165"/>
    </row>
    <row r="87" spans="2:6">
      <c r="B87" s="165"/>
      <c r="C87" s="165"/>
      <c r="D87" s="165" t="s">
        <v>257</v>
      </c>
      <c r="E87" s="165"/>
      <c r="F87" s="165"/>
    </row>
    <row r="88" spans="2:6">
      <c r="B88" s="165"/>
      <c r="C88" s="165"/>
      <c r="D88" s="165" t="s">
        <v>257</v>
      </c>
      <c r="E88" s="165"/>
      <c r="F88" s="165"/>
    </row>
    <row r="89" spans="2:6">
      <c r="B89" s="165"/>
      <c r="C89" s="165"/>
      <c r="D89" s="165" t="s">
        <v>257</v>
      </c>
      <c r="E89" s="165"/>
      <c r="F89" s="165"/>
    </row>
    <row r="90" spans="2:6">
      <c r="B90" s="165"/>
      <c r="C90" s="165"/>
      <c r="D90" s="155"/>
      <c r="E90" s="165"/>
      <c r="F90" s="165"/>
    </row>
    <row r="91" spans="2:6">
      <c r="B91" s="165"/>
      <c r="C91" s="165"/>
      <c r="D91" s="155"/>
      <c r="E91" s="165"/>
      <c r="F91" s="165"/>
    </row>
    <row r="92" spans="2:6">
      <c r="B92" s="165"/>
      <c r="C92" s="165"/>
      <c r="D92" s="155"/>
      <c r="E92" s="165"/>
      <c r="F92" s="165"/>
    </row>
    <row r="93" spans="2:6">
      <c r="B93" s="165"/>
      <c r="C93" s="165"/>
      <c r="D93" s="165"/>
      <c r="E93" s="165"/>
      <c r="F93" s="165"/>
    </row>
    <row r="94" spans="2:6">
      <c r="B94" s="165"/>
      <c r="C94" s="165"/>
      <c r="D94" s="165"/>
      <c r="E94" s="165"/>
      <c r="F94" s="165"/>
    </row>
    <row r="95" spans="2:6">
      <c r="B95" s="165"/>
      <c r="C95" s="165"/>
      <c r="D95" s="165"/>
      <c r="E95" s="165"/>
      <c r="F95" s="165"/>
    </row>
    <row r="96" spans="2:6">
      <c r="B96" s="165"/>
      <c r="C96" s="165"/>
      <c r="D96" s="165"/>
      <c r="E96" s="165"/>
      <c r="F96" s="165"/>
    </row>
    <row r="97" spans="2:6">
      <c r="B97" s="165"/>
      <c r="C97" s="165"/>
      <c r="D97" s="165"/>
      <c r="E97" s="165"/>
      <c r="F97" s="165"/>
    </row>
    <row r="98" spans="2:6">
      <c r="B98" s="165"/>
      <c r="C98" s="165"/>
      <c r="D98" s="165"/>
      <c r="E98" s="165"/>
      <c r="F98" s="165"/>
    </row>
  </sheetData>
  <pageMargins left="0.7" right="0.7" top="0.75" bottom="0.75" header="0.3" footer="0.3"/>
  <pageSetup paperSize="9" orientation="portrait" r:id="rId1"/>
  <headerFooter>
    <oddFooter>&amp;C&amp;1#&amp;"Calibri"&amp;12&amp;K008000Internal Use</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4C673539ECA44299ACA738A203D9F3" ma:contentTypeVersion="6" ma:contentTypeDescription="Create a new document." ma:contentTypeScope="" ma:versionID="8ac89c8b90d87e7b7d2eea15350180fa">
  <xsd:schema xmlns:xsd="http://www.w3.org/2001/XMLSchema" xmlns:xs="http://www.w3.org/2001/XMLSchema" xmlns:p="http://schemas.microsoft.com/office/2006/metadata/properties" xmlns:ns2="d542d6bf-ba30-432f-9015-9953bbafd499" xmlns:ns3="a76360fe-001e-40fe-a25b-d79fc76334f0" targetNamespace="http://schemas.microsoft.com/office/2006/metadata/properties" ma:root="true" ma:fieldsID="2187a72ec9a61116d811f3d74798afde" ns2:_="" ns3:_="">
    <xsd:import namespace="d542d6bf-ba30-432f-9015-9953bbafd499"/>
    <xsd:import namespace="a76360fe-001e-40fe-a25b-d79fc7633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42d6bf-ba30-432f-9015-9953bbafd4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6360fe-001e-40fe-a25b-d79fc76334f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d="http://www.w3.org/2001/XMLSchema" xmlns:xsi="http://www.w3.org/2001/XMLSchema-instance" xmlns="http://www.boldonjames.com/2008/01/sie/internal/label" sislVersion="0" policy="973096ae-7329-4b3b-9368-47aeba6959e1" origin="userSelected"/>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1D1557-2D60-4B70-907B-2F4DA3A49B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42d6bf-ba30-432f-9015-9953bbafd499"/>
    <ds:schemaRef ds:uri="a76360fe-001e-40fe-a25b-d79fc7633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834792-3882-4D2A-AA03-96E5B77E1D33}">
  <ds:schemaRefs>
    <ds:schemaRef ds:uri="http://schemas.microsoft.com/sharepoint/v3/contenttype/forms"/>
  </ds:schemaRefs>
</ds:datastoreItem>
</file>

<file path=customXml/itemProps3.xml><?xml version="1.0" encoding="utf-8"?>
<ds:datastoreItem xmlns:ds="http://schemas.openxmlformats.org/officeDocument/2006/customXml" ds:itemID="{353E9D30-AFC6-4FDD-8EAB-9FF150D5F022}">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2BD62051-8B9E-4894-B765-76BA8F33282B}">
  <ds:schemaRefs>
    <ds:schemaRef ds:uri="d542d6bf-ba30-432f-9015-9953bbafd499"/>
    <ds:schemaRef ds:uri="http://purl.org/dc/dcmitype/"/>
    <ds:schemaRef ds:uri="http://www.w3.org/XML/1998/namespace"/>
    <ds:schemaRef ds:uri="a76360fe-001e-40fe-a25b-d79fc76334f0"/>
    <ds:schemaRef ds:uri="http://schemas.openxmlformats.org/package/2006/metadata/core-properties"/>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Cover Sheet</vt:lpstr>
      <vt:lpstr>Changes Log</vt:lpstr>
      <vt:lpstr>Data Change Log</vt:lpstr>
      <vt:lpstr>E1 - Visual Amenity</vt:lpstr>
      <vt:lpstr>E3 - BCF</vt:lpstr>
      <vt:lpstr>E4 - Losses Snapshot</vt:lpstr>
      <vt:lpstr>E5 - Smart Metering</vt:lpstr>
      <vt:lpstr>heatmap</vt:lpstr>
      <vt:lpstr>Strategic Alignment</vt:lpstr>
      <vt:lpstr>TRL</vt:lpstr>
      <vt:lpstr>Data options</vt:lpstr>
      <vt:lpstr>'E1 - Visual Amenity'!Print_Area</vt:lpstr>
      <vt:lpstr>'E4 - Losses Snapshot'!Print_Area</vt:lpstr>
      <vt:lpstr>'E4 - Losses Snapshot'!Print_Titles</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John.Spurgeon@energynetworks.org</dc:creator>
  <cp:keywords/>
  <dc:description/>
  <cp:lastModifiedBy>Scott, Ben</cp:lastModifiedBy>
  <cp:revision/>
  <dcterms:created xsi:type="dcterms:W3CDTF">2014-08-14T12:08:20Z</dcterms:created>
  <dcterms:modified xsi:type="dcterms:W3CDTF">2024-11-05T08:13:10Z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0x010100784C673539ECA44299ACA738A203D9F3</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7" name="docIndexRef">
    <vt:lpwstr>3a656138-9d62-445b-98ce-b0549cdcc34e</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bjClsUserRVM">
    <vt:lpwstr>[]</vt:lpwstr>
  </property>
  <property fmtid="{D5CDD505-2E9C-101B-9397-08002B2CF9AE}" pid="12" name="MediaServiceImageTags">
    <vt:lpwstr/>
  </property>
  <property fmtid="{D5CDD505-2E9C-101B-9397-08002B2CF9AE}" pid="13" name="MSIP_Label_38144ccb-b10a-4c0f-b070-7a3b00ac7463_Enabled">
    <vt:lpwstr>true</vt:lpwstr>
  </property>
  <property fmtid="{D5CDD505-2E9C-101B-9397-08002B2CF9AE}" pid="14" name="MSIP_Label_38144ccb-b10a-4c0f-b070-7a3b00ac7463_SetDate">
    <vt:lpwstr>2023-03-16T12:41:21Z</vt:lpwstr>
  </property>
  <property fmtid="{D5CDD505-2E9C-101B-9397-08002B2CF9AE}" pid="15" name="MSIP_Label_38144ccb-b10a-4c0f-b070-7a3b00ac7463_Method">
    <vt:lpwstr>Standard</vt:lpwstr>
  </property>
  <property fmtid="{D5CDD505-2E9C-101B-9397-08002B2CF9AE}" pid="16" name="MSIP_Label_38144ccb-b10a-4c0f-b070-7a3b00ac7463_Name">
    <vt:lpwstr>InternalOnly</vt:lpwstr>
  </property>
  <property fmtid="{D5CDD505-2E9C-101B-9397-08002B2CF9AE}" pid="17" name="MSIP_Label_38144ccb-b10a-4c0f-b070-7a3b00ac7463_SiteId">
    <vt:lpwstr>185562ad-39bc-4840-8e40-be6216340c52</vt:lpwstr>
  </property>
  <property fmtid="{D5CDD505-2E9C-101B-9397-08002B2CF9AE}" pid="18" name="MSIP_Label_38144ccb-b10a-4c0f-b070-7a3b00ac7463_ActionId">
    <vt:lpwstr>7a8e183b-9841-4fb8-ae34-36f2b369a535</vt:lpwstr>
  </property>
  <property fmtid="{D5CDD505-2E9C-101B-9397-08002B2CF9AE}" pid="19" name="MSIP_Label_38144ccb-b10a-4c0f-b070-7a3b00ac7463_ContentBits">
    <vt:lpwstr>2</vt:lpwstr>
  </property>
  <property fmtid="{D5CDD505-2E9C-101B-9397-08002B2CF9AE}" pid="20" name="MSIP_Label_24fe2fa2-8093-4776-8a20-2d25f8c7acf2_Method">
    <vt:lpwstr>Standard</vt:lpwstr>
  </property>
  <property fmtid="{D5CDD505-2E9C-101B-9397-08002B2CF9AE}" pid="21" name="MSIP_Label_019c027e-33b7-45fc-a572-8ffa5d09ec36_SiteId">
    <vt:lpwstr>031a09bc-a2bf-44df-888e-4e09355b7a24</vt:lpwstr>
  </property>
  <property fmtid="{D5CDD505-2E9C-101B-9397-08002B2CF9AE}" pid="22" name="MSIP_Label_019c027e-33b7-45fc-a572-8ffa5d09ec36_Method">
    <vt:lpwstr>Standard</vt:lpwstr>
  </property>
  <property fmtid="{D5CDD505-2E9C-101B-9397-08002B2CF9AE}" pid="23" name="MSIP_Label_24fe2fa2-8093-4776-8a20-2d25f8c7acf2_Enabled">
    <vt:lpwstr>true</vt:lpwstr>
  </property>
  <property fmtid="{D5CDD505-2E9C-101B-9397-08002B2CF9AE}" pid="24" name="MSIP_Label_24fe2fa2-8093-4776-8a20-2d25f8c7acf2_Name">
    <vt:lpwstr>Internal</vt:lpwstr>
  </property>
  <property fmtid="{D5CDD505-2E9C-101B-9397-08002B2CF9AE}" pid="25" name="MSIP_Label_019c027e-33b7-45fc-a572-8ffa5d09ec36_ContentBits">
    <vt:lpwstr>2</vt:lpwstr>
  </property>
  <property fmtid="{D5CDD505-2E9C-101B-9397-08002B2CF9AE}" pid="26" name="MSIP_Label_24fe2fa2-8093-4776-8a20-2d25f8c7acf2_SetDate">
    <vt:lpwstr>2024-03-27T08:05:56Z</vt:lpwstr>
  </property>
  <property fmtid="{D5CDD505-2E9C-101B-9397-08002B2CF9AE}" pid="27" name="MSIP_Label_24fe2fa2-8093-4776-8a20-2d25f8c7acf2_SiteId">
    <vt:lpwstr>887a239c-e092-45fe-92c8-d902c3681567</vt:lpwstr>
  </property>
  <property fmtid="{D5CDD505-2E9C-101B-9397-08002B2CF9AE}" pid="28" name="MSIP_Label_24fe2fa2-8093-4776-8a20-2d25f8c7acf2_ActionId">
    <vt:lpwstr>cabd2caf-17c8-476c-bdc2-1129f3256f5c</vt:lpwstr>
  </property>
  <property fmtid="{D5CDD505-2E9C-101B-9397-08002B2CF9AE}" pid="29" name="MSIP_Label_019c027e-33b7-45fc-a572-8ffa5d09ec36_Enabled">
    <vt:lpwstr>true</vt:lpwstr>
  </property>
  <property fmtid="{D5CDD505-2E9C-101B-9397-08002B2CF9AE}" pid="30" name="MSIP_Label_019c027e-33b7-45fc-a572-8ffa5d09ec36_ActionId">
    <vt:lpwstr>5dc96c0c-1693-4902-8eb4-20cc89bc66bd</vt:lpwstr>
  </property>
  <property fmtid="{D5CDD505-2E9C-101B-9397-08002B2CF9AE}" pid="31" name="MSIP_Label_019c027e-33b7-45fc-a572-8ffa5d09ec36_Name">
    <vt:lpwstr>Internal Use</vt:lpwstr>
  </property>
  <property fmtid="{D5CDD505-2E9C-101B-9397-08002B2CF9AE}" pid="32" name="MSIP_Label_24fe2fa2-8093-4776-8a20-2d25f8c7acf2_ContentBits">
    <vt:lpwstr>0</vt:lpwstr>
  </property>
  <property fmtid="{D5CDD505-2E9C-101B-9397-08002B2CF9AE}" pid="33" name="MSIP_Label_019c027e-33b7-45fc-a572-8ffa5d09ec36_SetDate">
    <vt:lpwstr>2024-03-14T16:39:57Z</vt:lpwstr>
  </property>
</Properties>
</file>